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Users\crt-56\Documents\00_Dokumentacia\0_Certifikáty\"/>
    </mc:Choice>
  </mc:AlternateContent>
  <xr:revisionPtr revIDLastSave="0" documentId="13_ncr:1_{368A49AA-4F5C-4CBD-8B37-DC8327BF081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930" tabRatio="789"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Declaration!$A$1:$L$86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3" hidden="1">Declaration!$L:$W</definedName>
    <definedName name="Z_4BDF1A28_30D5_449D_B20E_D6C97EF9FAE1_.wvu.Cols" localSheetId="5" hidden="1">Checker!$E:$M</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3" hidden="1">Declaration!$88:$107</definedName>
    <definedName name="Z_4BDF1A28_30D5_449D_B20E_D6C97EF9FAE1_.wvu.Rows" localSheetId="2" hidden="1">#REF!,#REF!,#REF!,#REF!,#REF!,#REF!</definedName>
    <definedName name="Z_4BDF1A28_30D5_449D_B20E_D6C97EF9FAE1_.wvu.Rows" localSheetId="5" hidden="1">Checker!$56:$56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3" hidden="1">Declaration!$L:$W</definedName>
    <definedName name="Z_C59130F4_2E03_5E48_94CE_6E4A0484DB9E_.wvu.Cols" localSheetId="5" hidden="1">Checker!$E:$M</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3" hidden="1">Declaration!$88:$107</definedName>
    <definedName name="Z_C59130F4_2E03_5E48_94CE_6E4A0484DB9E_.wvu.Rows" localSheetId="5" hidden="1">Checker!$56:$56</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AB6" i="5"/>
  <c r="AB7" i="5"/>
  <c r="G61" i="6"/>
  <c r="B16" i="6"/>
  <c r="B21" i="6"/>
  <c r="F24" i="6"/>
  <c r="F61" i="6"/>
  <c r="H61" i="6"/>
  <c r="C4" i="5"/>
  <c r="F64" i="6"/>
  <c r="D4" i="5"/>
  <c r="E4"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B6" i="6"/>
  <c r="G6" i="6"/>
  <c r="H6" i="6"/>
  <c r="F59" i="6"/>
  <c r="G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V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P27" i="4"/>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<sst xmlns="http://schemas.openxmlformats.org/spreadsheetml/2006/main" count="15156" uniqueCount="12840">
  <si>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</si>
  <si>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</si>
  <si>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</si>
  <si>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</si>
  <si>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</si>
  <si>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</si>
  <si>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</si>
  <si>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</si>
  <si>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</si>
  <si>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</si>
  <si>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</si>
  <si>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</si>
  <si>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</si>
  <si>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</si>
  <si>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</si>
  <si>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</si>
  <si>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</si>
  <si>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</si>
  <si>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</si>
  <si>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</si>
  <si>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</si>
  <si>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</si>
  <si>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</si>
  <si>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</si>
  <si>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</si>
  <si>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</si>
  <si>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</si>
  <si>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</si>
  <si>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</si>
  <si>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</si>
  <si>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</si>
  <si>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</si>
  <si>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</si>
  <si>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</si>
  <si>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</si>
  <si>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</si>
  <si>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</si>
  <si>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</si>
  <si>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</si>
  <si>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</si>
  <si>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</si>
  <si>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</si>
  <si>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</si>
  <si>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</si>
  <si>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</si>
  <si>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</si>
  <si>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</si>
  <si>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</si>
  <si>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</si>
  <si>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</si>
  <si>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</si>
  <si>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</si>
  <si>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</si>
  <si>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</si>
  <si>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</si>
  <si>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</si>
  <si>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</si>
  <si>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</si>
  <si>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</si>
  <si>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</si>
  <si>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</si>
  <si>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</si>
  <si>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</si>
  <si>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</si>
  <si>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</si>
  <si>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</si>
  <si>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</si>
  <si>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</si>
  <si>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</si>
  <si>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</si>
  <si>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</si>
  <si>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</si>
  <si>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</si>
  <si>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</si>
  <si>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</si>
  <si>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</si>
  <si>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</si>
  <si>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</si>
  <si>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</si>
  <si>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</si>
  <si>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</si>
  <si>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</si>
  <si>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</si>
  <si>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</si>
  <si>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</si>
  <si>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</si>
  <si>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</si>
  <si>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</si>
  <si>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</si>
  <si>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</si>
  <si>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</si>
  <si>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</si>
  <si>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</si>
  <si>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</si>
  <si>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</si>
  <si>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</si>
  <si>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</si>
  <si>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</si>
  <si>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</si>
  <si>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</si>
  <si>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</si>
  <si>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</si>
  <si>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</si>
  <si>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</si>
  <si>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</si>
  <si>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</si>
  <si>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</si>
  <si>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</si>
  <si>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</si>
  <si>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</si>
  <si>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</si>
  <si>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</si>
  <si>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</si>
  <si>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</si>
  <si>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</si>
  <si>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</si>
  <si>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</si>
  <si>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</si>
  <si>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</si>
  <si>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</si>
  <si>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</si>
  <si>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</si>
  <si>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</si>
  <si>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</si>
  <si>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</si>
  <si>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</si>
  <si>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</si>
  <si>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</si>
  <si>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</si>
  <si>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</si>
  <si>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</si>
  <si>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</si>
  <si>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</si>
  <si>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</si>
  <si>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</si>
  <si>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</si>
  <si>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</si>
  <si>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</si>
  <si>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</si>
  <si>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</si>
  <si>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</si>
  <si>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</si>
  <si>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</si>
  <si>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</si>
  <si>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</si>
  <si>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</si>
  <si>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</si>
  <si>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</si>
  <si>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</si>
  <si>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</si>
  <si>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</si>
  <si>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</si>
  <si>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</si>
  <si>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</si>
  <si>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</si>
  <si>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</si>
  <si>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</si>
  <si>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</si>
  <si>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</si>
  <si>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</si>
  <si>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</si>
  <si>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</si>
  <si>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</si>
  <si>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</si>
  <si>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</si>
  <si>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</si>
  <si>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</si>
  <si>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</si>
  <si>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</si>
  <si>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</si>
  <si>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</si>
  <si>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</si>
  <si>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</si>
  <si>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</si>
  <si>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</si>
  <si>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</si>
  <si>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</si>
  <si>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</si>
  <si>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</si>
  <si>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</si>
  <si>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</si>
  <si>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</si>
  <si>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</si>
  <si>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</si>
  <si>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</si>
  <si>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</si>
  <si>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</si>
  <si>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</si>
  <si>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</si>
  <si>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</si>
  <si>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</si>
  <si>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</si>
  <si>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</si>
  <si>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</si>
  <si>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</si>
  <si>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</si>
  <si>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</si>
  <si>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</si>
  <si>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</si>
  <si>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</si>
  <si>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</si>
  <si>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</si>
  <si>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</si>
  <si>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</si>
  <si>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</si>
  <si>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</si>
  <si>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</si>
  <si>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</si>
  <si>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</si>
  <si>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</si>
  <si>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</si>
  <si>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</si>
  <si>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</si>
  <si>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</si>
  <si>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</si>
  <si>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</si>
  <si>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</si>
  <si>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</si>
  <si>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</si>
  <si>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</si>
  <si>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</si>
  <si>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</si>
  <si>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</si>
  <si>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</si>
  <si>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</si>
  <si>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</si>
  <si>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</si>
  <si>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</si>
  <si>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</si>
  <si>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</si>
  <si>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</si>
  <si>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</si>
  <si>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</si>
  <si>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</si>
  <si>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</si>
  <si>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</si>
  <si>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</si>
  <si>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</si>
  <si>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</si>
  <si>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</si>
  <si>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</si>
  <si>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</si>
  <si>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</si>
  <si>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</si>
  <si>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</si>
  <si>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</si>
  <si>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</si>
  <si>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</si>
  <si>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</si>
  <si>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</si>
  <si>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</si>
  <si>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</si>
  <si>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</si>
  <si>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</si>
  <si>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</si>
  <si>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</si>
  <si>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</si>
  <si>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</si>
  <si>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</si>
  <si>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</si>
  <si>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</si>
  <si>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</si>
  <si>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</si>
  <si>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</si>
  <si>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</si>
  <si>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</si>
  <si>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</si>
  <si>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</si>
  <si>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</si>
  <si>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</si>
  <si>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</si>
  <si>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</si>
  <si>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</si>
  <si>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</si>
  <si>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</si>
  <si>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</si>
  <si>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</si>
  <si>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</si>
  <si>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</si>
  <si>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</si>
  <si>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</si>
  <si>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</si>
  <si>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</si>
  <si>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</si>
  <si>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</si>
  <si>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</si>
  <si>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</si>
  <si>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</si>
  <si>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</si>
  <si>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</si>
  <si>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</si>
  <si>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</si>
  <si>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</si>
  <si>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</si>
  <si>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</si>
  <si>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</si>
  <si>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</si>
  <si>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</si>
  <si>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</si>
  <si>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</si>
  <si>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</si>
  <si>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</si>
  <si>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</si>
  <si>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</si>
  <si>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</si>
  <si>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</si>
  <si>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</si>
  <si>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</si>
  <si>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</si>
  <si>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</si>
  <si>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</si>
  <si>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</si>
  <si>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</si>
  <si>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</si>
  <si>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</si>
  <si>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</si>
  <si>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</si>
  <si>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</si>
  <si>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</si>
  <si>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</si>
  <si>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</si>
  <si>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</si>
  <si>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</si>
  <si>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</si>
  <si>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</si>
  <si>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</si>
  <si>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</si>
  <si>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</si>
  <si>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</si>
  <si>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</si>
  <si>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</si>
  <si>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</si>
  <si>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</si>
  <si>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</si>
  <si>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</si>
  <si>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</si>
  <si>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</si>
  <si>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</si>
  <si>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</si>
  <si>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</si>
  <si>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</si>
  <si>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</si>
  <si>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</si>
  <si>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</si>
  <si>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</si>
  <si>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</si>
  <si>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</si>
  <si>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</si>
  <si>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</si>
  <si>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</si>
  <si>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</si>
  <si>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</si>
  <si>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</si>
  <si>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</si>
  <si>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</si>
  <si>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</si>
  <si>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</si>
  <si>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</si>
  <si>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</si>
  <si>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</si>
  <si>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</si>
  <si>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</si>
  <si>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</si>
  <si>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</si>
  <si>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</si>
  <si>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</si>
  <si>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</si>
  <si>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</si>
  <si>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</si>
  <si>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</si>
  <si>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</si>
  <si>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</si>
  <si>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</si>
  <si>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</si>
  <si>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</si>
  <si>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</si>
  <si>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</si>
  <si>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</si>
  <si>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</si>
  <si>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</si>
  <si>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</si>
  <si>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</si>
  <si>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</si>
  <si>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</si>
  <si>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</si>
  <si>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</si>
  <si>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</si>
  <si>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</si>
  <si>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</si>
  <si>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</si>
  <si>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</si>
  <si>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</si>
  <si>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</si>
  <si>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</si>
  <si>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</si>
  <si>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</si>
  <si>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</si>
  <si>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</si>
  <si>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</si>
  <si>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</si>
  <si>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</si>
  <si>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</si>
  <si>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</si>
  <si>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</si>
  <si>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</si>
  <si>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</si>
  <si>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</si>
  <si>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</si>
  <si>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</si>
  <si>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</si>
  <si>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</si>
  <si>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</si>
  <si>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</si>
  <si>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</si>
  <si>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</si>
  <si>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</si>
  <si>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</si>
  <si>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</si>
  <si>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</si>
  <si>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</si>
  <si>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</si>
  <si>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</si>
  <si>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</si>
  <si>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</si>
  <si>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</si>
  <si>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</si>
  <si>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</si>
  <si>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</si>
  <si>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</si>
  <si>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</si>
  <si>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</si>
  <si>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</si>
  <si>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</si>
  <si>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</si>
  <si>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</si>
  <si>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</si>
  <si>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</si>
  <si>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</si>
  <si>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</si>
  <si>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</si>
  <si>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</si>
  <si>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</si>
  <si>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</si>
  <si>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</si>
  <si>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</si>
  <si>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</si>
  <si>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</si>
  <si>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</si>
  <si>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</si>
  <si>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</si>
  <si>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</si>
  <si>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</si>
  <si>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</si>
  <si>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</si>
  <si>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</si>
  <si>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</si>
  <si>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</si>
  <si>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</si>
  <si>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</si>
  <si>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</si>
  <si>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</si>
  <si>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</si>
  <si>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</si>
  <si>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</si>
  <si>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</si>
  <si>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</si>
  <si>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</si>
  <si>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</si>
  <si>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</si>
  <si>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</si>
  <si>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</si>
  <si>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</si>
  <si>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</si>
  <si>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</si>
  <si>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</si>
  <si>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</si>
  <si>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</si>
  <si>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</si>
  <si>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</si>
  <si>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</si>
  <si>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</si>
  <si>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</si>
  <si>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</si>
  <si>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</si>
  <si>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</si>
  <si>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</si>
  <si>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</si>
  <si>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</si>
  <si>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</si>
  <si>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</si>
  <si>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</si>
  <si>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</si>
  <si>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</si>
  <si>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</si>
  <si>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</si>
  <si>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</si>
  <si>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</si>
  <si>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</si>
  <si>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</si>
  <si>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</si>
  <si>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</si>
  <si>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</si>
  <si>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</si>
  <si>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</si>
  <si>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</si>
  <si>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</si>
  <si>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</si>
  <si>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</si>
  <si>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</si>
  <si>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</si>
  <si>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</si>
  <si>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</si>
  <si>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</si>
  <si>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</si>
  <si>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</si>
  <si>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</si>
  <si>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</si>
  <si>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</si>
  <si>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</si>
  <si>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</si>
  <si>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</si>
  <si>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</si>
  <si>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</si>
  <si>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</si>
  <si>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</si>
  <si>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</si>
  <si>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</si>
  <si>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</si>
  <si>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</si>
  <si>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</si>
  <si>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</si>
  <si>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</si>
  <si>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</si>
  <si>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</si>
  <si>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</si>
  <si>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</si>
  <si>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</si>
  <si>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</si>
  <si>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</si>
  <si>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</si>
  <si>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</si>
  <si>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</si>
  <si>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</si>
  <si>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</si>
  <si>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</si>
  <si>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</si>
  <si>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</si>
  <si>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</si>
  <si>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</si>
  <si>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</si>
  <si>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</si>
  <si>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</si>
  <si>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</si>
  <si>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</si>
  <si>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</si>
  <si>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</si>
  <si>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</si>
  <si>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</si>
  <si>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</si>
  <si>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</si>
  <si>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</si>
  <si>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</si>
  <si>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</si>
  <si>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</si>
  <si>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</si>
  <si>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</si>
  <si>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</si>
  <si>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</si>
  <si>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</si>
  <si>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</si>
  <si>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</si>
  <si>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</si>
  <si>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</si>
  <si>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</si>
  <si>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</si>
  <si>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</si>
  <si>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</si>
  <si>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</si>
  <si>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</si>
  <si>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</si>
  <si>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</si>
  <si>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</si>
  <si>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</si>
  <si>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</si>
  <si>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</si>
  <si>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</si>
  <si>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</si>
  <si>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</si>
  <si>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</si>
  <si>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</si>
  <si>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</si>
  <si>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</si>
  <si>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</si>
  <si>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</si>
  <si>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</si>
  <si>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</si>
  <si>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</si>
  <si>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</si>
  <si>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</si>
  <si>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</si>
  <si>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</si>
  <si>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</si>
  <si>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</si>
  <si>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</si>
  <si>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</si>
  <si>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</si>
  <si>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</si>
  <si>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</si>
  <si>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</si>
  <si>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</si>
  <si>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</si>
  <si>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</si>
  <si>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</si>
  <si>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</si>
  <si>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</si>
  <si>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</si>
  <si>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</si>
  <si>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</si>
  <si>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</si>
  <si>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</si>
  <si>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</si>
  <si>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</si>
  <si>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</si>
  <si>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</si>
  <si>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</si>
  <si>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</si>
  <si>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</si>
  <si>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</si>
  <si>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</si>
  <si>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</si>
  <si>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</si>
  <si>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</si>
  <si>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</si>
  <si>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</si>
  <si>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</si>
  <si>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</si>
  <si>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</si>
  <si>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</si>
  <si>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</si>
  <si>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</si>
  <si>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</si>
  <si>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</si>
  <si>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</si>
  <si>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</si>
  <si>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</si>
  <si>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</si>
  <si>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</si>
  <si>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</si>
  <si>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</si>
  <si>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</si>
  <si>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</si>
  <si>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</si>
  <si>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</si>
  <si>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</si>
  <si>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</si>
  <si>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</si>
  <si>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</si>
  <si>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</si>
  <si>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</si>
  <si>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</si>
  <si>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</si>
  <si>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</si>
  <si>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</si>
  <si>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</si>
  <si>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</si>
  <si>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</si>
  <si>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</si>
  <si>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</si>
  <si>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</si>
  <si>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</si>
  <si>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</si>
  <si>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</si>
  <si>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</si>
  <si>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</si>
  <si>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</si>
  <si>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</si>
  <si>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</si>
  <si>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</si>
  <si>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</si>
  <si>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</si>
  <si>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</si>
  <si>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</si>
  <si>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</si>
  <si>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</si>
  <si>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</si>
  <si>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</si>
  <si>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</si>
  <si>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</si>
  <si>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</si>
  <si>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</si>
  <si>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</si>
  <si>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</si>
  <si>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</si>
  <si>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</si>
  <si>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</si>
  <si>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</si>
  <si>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</si>
  <si>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</si>
  <si>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</si>
  <si>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</si>
  <si>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</si>
  <si>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</si>
  <si>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</si>
  <si>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</si>
  <si>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</si>
  <si>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</si>
  <si>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</si>
  <si>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</si>
  <si>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</si>
  <si>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</si>
  <si>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</si>
  <si>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</si>
  <si>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</si>
  <si>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</si>
  <si>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</si>
  <si>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</si>
  <si>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</si>
  <si>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</si>
  <si>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</si>
  <si>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</si>
  <si>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</si>
  <si>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</si>
  <si>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</si>
  <si>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</si>
  <si>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</si>
  <si>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</si>
  <si>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</si>
  <si>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</si>
  <si>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</si>
  <si>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</si>
  <si>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</si>
  <si>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</si>
  <si>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</si>
  <si>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</si>
  <si>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</si>
  <si>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</si>
  <si>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</si>
  <si>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</si>
  <si>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</si>
  <si>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</si>
  <si>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</si>
  <si>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</si>
  <si>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</si>
  <si>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</si>
  <si>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</si>
  <si>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</si>
  <si>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</si>
  <si>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</si>
  <si>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</si>
  <si>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</si>
  <si>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</si>
  <si>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</si>
  <si>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</si>
  <si>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</si>
  <si>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</si>
  <si>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</si>
  <si>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</si>
  <si>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</si>
  <si>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</si>
  <si>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</si>
  <si>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</si>
  <si>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</si>
  <si>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</si>
  <si>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</si>
  <si>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</si>
  <si>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</si>
  <si>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</si>
  <si>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</si>
  <si>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</si>
  <si>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</si>
  <si>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</si>
  <si>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</si>
  <si>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</si>
  <si>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</si>
  <si>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</si>
  <si>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</si>
  <si>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</si>
  <si>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</si>
  <si>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</si>
  <si>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</si>
  <si>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</si>
  <si>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</si>
  <si>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</si>
  <si>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</si>
  <si>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</si>
  <si>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</si>
  <si>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</si>
  <si>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</si>
  <si>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</si>
  <si>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</si>
  <si>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</si>
  <si>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</si>
  <si>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</si>
  <si>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</si>
  <si>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</si>
  <si>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</si>
  <si>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</si>
  <si>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</si>
  <si>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</si>
  <si>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</si>
  <si>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</si>
  <si>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</si>
  <si>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</si>
  <si>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</si>
  <si>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</si>
  <si>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</si>
  <si>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</si>
  <si>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</si>
  <si>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</si>
  <si>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</si>
  <si>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</si>
  <si>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</si>
  <si>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</si>
  <si>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</si>
  <si>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</si>
  <si>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</si>
  <si>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</si>
  <si>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</si>
  <si>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</si>
  <si>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</si>
  <si>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</si>
  <si>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</si>
  <si>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</si>
  <si>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</si>
  <si>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</si>
  <si>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</si>
  <si>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</si>
  <si>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</si>
  <si>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</si>
  <si>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</si>
  <si>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</si>
  <si>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</si>
  <si>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</si>
  <si>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</si>
  <si>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</si>
  <si>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</si>
  <si>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</si>
  <si>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</si>
  <si>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</si>
  <si>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</si>
  <si>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</si>
  <si>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</si>
  <si>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</si>
  <si>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</si>
  <si>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</si>
  <si>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</si>
  <si>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</si>
  <si>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</si>
  <si>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</si>
  <si>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</si>
  <si>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</si>
  <si>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</si>
  <si>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</si>
  <si>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</si>
  <si>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</si>
  <si>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</si>
  <si>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</si>
  <si>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</si>
  <si>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</si>
  <si>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</si>
  <si>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</si>
  <si>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</si>
  <si>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</si>
  <si>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</si>
  <si>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</si>
  <si>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</si>
  <si>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</si>
  <si>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</si>
  <si>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</si>
  <si>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</si>
  <si>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</si>
  <si>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</si>
  <si>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</si>
  <si>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</si>
  <si>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</si>
  <si>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</si>
  <si>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</si>
  <si>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</si>
  <si>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</si>
  <si>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</si>
  <si>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</si>
  <si>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</si>
  <si>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</si>
  <si>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</si>
  <si>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</si>
  <si>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</si>
  <si>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</si>
  <si>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</si>
  <si>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</si>
  <si>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</si>
  <si>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</si>
  <si>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</si>
  <si>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</si>
  <si>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</si>
  <si>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</si>
  <si>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</si>
  <si>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</si>
  <si>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</si>
  <si>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</si>
  <si>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</si>
  <si>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</si>
  <si>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</si>
  <si>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</si>
  <si>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</si>
  <si>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</si>
  <si>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</si>
  <si>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</si>
  <si>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</si>
  <si>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</si>
  <si>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</si>
  <si>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</si>
  <si>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</si>
  <si>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</si>
  <si>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</si>
  <si>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</si>
  <si>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</si>
  <si>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</si>
  <si>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</si>
  <si>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</si>
  <si>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</si>
  <si>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</si>
  <si>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</si>
  <si>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</si>
  <si>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</si>
  <si>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</si>
  <si>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</si>
  <si>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</si>
  <si>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</si>
  <si>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</si>
  <si>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</si>
  <si>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</si>
  <si>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</si>
  <si>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</si>
  <si>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</si>
  <si>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</si>
  <si>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</si>
  <si>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</si>
  <si>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</si>
  <si>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</si>
  <si>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</si>
  <si>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</si>
  <si>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</si>
  <si>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</si>
  <si>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</si>
  <si>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</si>
  <si>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</si>
  <si>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</si>
  <si>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</si>
  <si>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</si>
  <si>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</si>
  <si>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</si>
  <si>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</si>
  <si>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</si>
  <si>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</si>
  <si>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</si>
  <si>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</si>
  <si>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</si>
  <si>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</si>
  <si>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</si>
  <si>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</si>
  <si>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</si>
  <si>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</si>
  <si>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</si>
  <si>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</si>
  <si>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</si>
  <si>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</si>
  <si>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</si>
  <si>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</si>
  <si>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</si>
  <si>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</si>
  <si>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</si>
  <si>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</si>
  <si>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</si>
  <si>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</si>
  <si>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</si>
  <si>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</si>
  <si>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</si>
  <si>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</si>
  <si>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</si>
  <si>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</si>
  <si>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</si>
  <si>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</si>
  <si>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</si>
  <si>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</si>
  <si>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</si>
  <si>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</si>
  <si>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</si>
  <si>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</si>
  <si>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</si>
  <si>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</si>
  <si>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</si>
  <si>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</si>
  <si>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</si>
  <si>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</si>
  <si>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</si>
  <si>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</si>
  <si>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</si>
  <si>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</si>
  <si>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</si>
  <si>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</si>
  <si>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</si>
  <si>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</si>
  <si>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</si>
  <si>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</si>
  <si>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</si>
  <si>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</si>
  <si>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</si>
  <si>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</si>
  <si>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</si>
  <si>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</si>
  <si>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</si>
  <si>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</si>
  <si>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</si>
  <si>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</si>
  <si>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</si>
  <si>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</si>
  <si>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</si>
  <si>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</si>
  <si>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</si>
  <si>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</si>
  <si>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</si>
  <si>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</si>
  <si>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</si>
  <si>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</si>
  <si>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</si>
  <si>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</si>
  <si>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</si>
  <si>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</si>
  <si>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</si>
  <si>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</si>
  <si>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</si>
  <si>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</si>
  <si>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</si>
  <si>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</si>
  <si>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</si>
  <si>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</si>
  <si>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</si>
  <si>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</si>
  <si>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</si>
  <si>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</si>
  <si>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</si>
  <si>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</si>
  <si>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</si>
  <si>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</si>
  <si>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</si>
  <si>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</si>
  <si>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</si>
  <si>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</si>
  <si>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</si>
  <si>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</si>
  <si>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</si>
  <si>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</si>
  <si>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</si>
  <si>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</si>
  <si>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</si>
  <si>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</si>
  <si>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</si>
  <si>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</si>
  <si>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</si>
  <si>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</si>
  <si>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</si>
  <si>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</si>
  <si>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</si>
  <si>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</si>
  <si>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</si>
  <si>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</si>
  <si>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</si>
  <si>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</si>
  <si>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</si>
  <si>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</si>
  <si>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</si>
  <si>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</si>
  <si>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</si>
  <si>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</si>
  <si>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</si>
  <si>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</si>
  <si>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</si>
  <si>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</si>
  <si>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</si>
  <si>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</si>
  <si>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</si>
  <si>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</si>
  <si>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</si>
  <si>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</si>
  <si>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</si>
  <si>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</si>
  <si>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</si>
  <si>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</si>
  <si>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</si>
  <si>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</si>
  <si>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</si>
  <si>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</si>
  <si>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</si>
  <si>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</si>
  <si>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</si>
  <si>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</si>
  <si>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</si>
  <si>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</si>
  <si>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</si>
  <si>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</si>
  <si>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</si>
  <si>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</si>
  <si>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</si>
  <si>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</si>
  <si>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</si>
  <si>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</si>
  <si>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</si>
  <si>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</si>
  <si>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</si>
  <si>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</si>
  <si>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</si>
  <si>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</si>
  <si>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</si>
  <si>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</si>
  <si>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</si>
  <si>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</si>
  <si>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</si>
  <si>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</si>
  <si>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</si>
  <si>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</si>
  <si>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</si>
  <si>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</si>
  <si>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</si>
  <si>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</si>
  <si>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</si>
  <si>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</si>
  <si>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</si>
  <si>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</si>
  <si>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</si>
  <si>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</si>
  <si>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</si>
  <si>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</si>
  <si>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</si>
  <si>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</si>
  <si>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</si>
  <si>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</si>
  <si>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</si>
  <si>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</si>
  <si>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</si>
  <si>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</si>
  <si>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</si>
  <si>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</si>
  <si>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</si>
  <si>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</si>
  <si>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</si>
  <si>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</si>
  <si>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</si>
  <si>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</si>
  <si>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</si>
  <si>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</si>
  <si>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</si>
  <si>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</si>
  <si>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</si>
  <si>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</si>
  <si>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</si>
  <si>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</si>
  <si>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</si>
  <si>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</si>
  <si>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</si>
  <si>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</si>
  <si>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</si>
  <si>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</si>
  <si>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</si>
  <si>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</si>
  <si>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</si>
  <si>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</si>
  <si>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</si>
  <si>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</si>
  <si>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</si>
  <si>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</si>
  <si>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</si>
  <si>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</si>
  <si>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</si>
  <si>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</si>
  <si>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</si>
  <si>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</si>
  <si>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</si>
  <si>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</si>
  <si>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</si>
  <si>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</si>
  <si>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</si>
  <si>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</si>
  <si>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</si>
  <si>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</si>
  <si>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</si>
  <si>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</si>
  <si>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</si>
  <si>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</si>
  <si>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</si>
  <si>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</si>
  <si>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</si>
  <si>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</si>
  <si>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</si>
  <si>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</si>
  <si>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</si>
  <si>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</si>
  <si>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</si>
  <si>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</si>
  <si>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</si>
  <si>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</si>
  <si>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</si>
  <si>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</si>
  <si>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</si>
  <si>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</si>
  <si>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</si>
  <si>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</si>
  <si>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</si>
  <si>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</si>
  <si>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</si>
  <si>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</si>
  <si>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</si>
  <si>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</si>
  <si>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</si>
  <si>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</si>
  <si>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</si>
  <si>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</si>
  <si>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</si>
  <si>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</si>
  <si>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</si>
  <si>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</si>
  <si>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</si>
  <si>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</si>
  <si>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</si>
  <si>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</si>
  <si>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</si>
  <si>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</si>
  <si>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</si>
  <si>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</si>
  <si>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</si>
  <si>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</si>
  <si>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</si>
  <si>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</si>
  <si>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</si>
  <si>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</si>
  <si>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</si>
  <si>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</si>
  <si>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</si>
  <si>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</si>
  <si>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</si>
  <si>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</si>
  <si>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</si>
  <si>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</si>
  <si>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</si>
  <si>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</si>
  <si>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</si>
  <si>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</si>
  <si>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</si>
  <si>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</si>
  <si>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</si>
  <si>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</si>
  <si>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</si>
  <si>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</si>
  <si>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</si>
  <si>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</si>
  <si>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</si>
  <si>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</si>
  <si>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</si>
  <si>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</si>
  <si>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</si>
  <si>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</si>
  <si>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</si>
  <si>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</si>
  <si>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</si>
  <si>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</si>
  <si>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</si>
  <si>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</si>
  <si>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</si>
  <si>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</si>
  <si>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</si>
  <si>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</si>
  <si>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</si>
  <si>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</si>
  <si>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</si>
  <si>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</si>
  <si>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</si>
  <si>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</si>
  <si>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</si>
  <si>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</si>
  <si>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</si>
  <si>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</si>
  <si>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</si>
  <si>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</si>
  <si>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</si>
  <si>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</si>
  <si>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</si>
  <si>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</si>
  <si>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</si>
  <si>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</si>
  <si>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</si>
  <si>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</si>
  <si>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</si>
  <si>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</si>
  <si>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</si>
  <si>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</si>
  <si>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</si>
  <si>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</si>
  <si>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</si>
  <si>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</si>
  <si>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</si>
  <si>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</si>
  <si>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</si>
  <si>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</si>
  <si>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</si>
  <si>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</si>
  <si>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</si>
  <si>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</si>
  <si>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</si>
  <si>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</si>
  <si>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</si>
  <si>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</si>
  <si>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</si>
  <si>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</si>
  <si>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</si>
  <si>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</si>
  <si>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</si>
  <si>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</si>
  <si>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</si>
  <si>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</si>
  <si>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</si>
  <si>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</si>
  <si>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</si>
  <si>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</si>
  <si>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</si>
  <si>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</si>
  <si>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</si>
  <si>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</si>
  <si>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</si>
  <si>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</si>
  <si>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</si>
  <si>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</si>
  <si>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</si>
  <si>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</si>
  <si>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</si>
  <si>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</si>
  <si>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</si>
  <si>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</si>
  <si>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</si>
  <si>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</si>
  <si>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</si>
  <si>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</si>
  <si>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</si>
  <si>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</si>
  <si>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</si>
  <si>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</si>
  <si>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</si>
  <si>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</si>
  <si>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</si>
  <si>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</si>
  <si>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</si>
  <si>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</si>
  <si>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</si>
  <si>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</si>
  <si>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</si>
  <si>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</si>
  <si>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</si>
  <si>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</si>
  <si>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</si>
  <si>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</si>
  <si>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</si>
  <si>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</si>
  <si>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</si>
  <si>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</si>
  <si>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</si>
  <si>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</si>
  <si>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</si>
  <si>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</si>
  <si>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</si>
  <si>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</si>
  <si>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</si>
  <si>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</si>
  <si>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</si>
  <si>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</si>
  <si>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</si>
  <si>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</si>
  <si>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</si>
  <si>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</si>
  <si>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</si>
  <si>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</si>
  <si>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</si>
  <si>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</si>
  <si>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</si>
  <si>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</si>
  <si>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</si>
  <si>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</si>
  <si>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</si>
  <si>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</si>
  <si>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</si>
  <si>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</si>
  <si>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</si>
  <si>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</si>
  <si>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</si>
  <si>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</si>
  <si>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</si>
  <si>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</si>
  <si>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</si>
  <si>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</si>
  <si>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</si>
  <si>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</si>
  <si>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</si>
  <si>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</si>
  <si>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</si>
  <si>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</si>
  <si>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</si>
  <si>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</si>
  <si>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</si>
  <si>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</si>
  <si>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</si>
  <si>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</si>
  <si>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</si>
  <si>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</si>
  <si>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</si>
  <si>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</si>
  <si>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</si>
  <si>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</si>
  <si>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</si>
  <si>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</si>
  <si>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</si>
  <si>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</si>
  <si>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</si>
  <si>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</si>
  <si>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</si>
  <si>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</si>
  <si>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</si>
  <si>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</si>
  <si>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</si>
  <si>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</si>
  <si>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</si>
  <si>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</si>
  <si>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</si>
  <si>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</si>
  <si>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</si>
  <si>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</si>
  <si>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</si>
  <si>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</si>
  <si>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</si>
  <si>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</si>
  <si>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</si>
  <si>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</si>
  <si>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</si>
  <si>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</si>
  <si>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</si>
  <si>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</si>
  <si>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</si>
  <si>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</si>
  <si>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</si>
  <si>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</si>
  <si>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</si>
  <si>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</si>
  <si>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</si>
  <si>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</si>
  <si>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</si>
  <si>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</si>
  <si>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</si>
  <si>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</si>
  <si>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</si>
  <si>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</si>
  <si>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</si>
  <si>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</si>
  <si>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</si>
  <si>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</si>
  <si>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</si>
  <si>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</si>
  <si>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</si>
  <si>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</si>
  <si>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</si>
  <si>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</si>
  <si>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</si>
  <si>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</si>
  <si>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</si>
  <si>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</si>
  <si>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</si>
  <si>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</si>
  <si>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</si>
  <si>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</si>
  <si>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</si>
  <si>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</si>
  <si>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</si>
  <si>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</si>
  <si>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</si>
  <si>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</si>
  <si>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</si>
  <si>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</si>
  <si>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</si>
  <si>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</si>
  <si>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</si>
  <si>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</si>
  <si>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</si>
  <si>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</si>
  <si>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</si>
  <si>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</si>
  <si>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</si>
  <si>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</si>
  <si>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</si>
  <si>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</si>
  <si>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</si>
  <si>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</si>
  <si>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</si>
  <si>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</si>
  <si>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</si>
  <si>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</si>
  <si>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</si>
  <si>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</si>
  <si>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</si>
  <si>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</si>
  <si>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</si>
  <si>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</si>
  <si>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</si>
  <si>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</si>
  <si>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</si>
  <si>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</si>
  <si>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</si>
  <si>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</si>
  <si>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</si>
  <si>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</si>
  <si>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</si>
  <si>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</si>
  <si>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</si>
  <si>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</si>
  <si>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</si>
  <si>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</si>
  <si>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</si>
  <si>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</si>
  <si>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</si>
  <si>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</si>
  <si>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</si>
  <si>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</si>
  <si>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</si>
  <si>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</si>
  <si>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</si>
  <si>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</si>
  <si>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</si>
  <si>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</si>
  <si>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</si>
  <si>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</si>
  <si>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</si>
  <si>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</si>
  <si>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</si>
  <si>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</si>
  <si>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</si>
  <si>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</si>
  <si>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</si>
  <si>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</si>
  <si>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</si>
  <si>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</si>
  <si>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</si>
  <si>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</si>
  <si>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</si>
  <si>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</si>
  <si>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</si>
  <si>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</si>
  <si>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</si>
  <si>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</si>
  <si>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</si>
  <si>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</si>
  <si>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</si>
  <si>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</si>
  <si>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</si>
  <si>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</si>
  <si>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</si>
  <si>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</si>
  <si>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</si>
  <si>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</si>
  <si>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</si>
  <si>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</si>
  <si>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</si>
  <si>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</si>
  <si>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</si>
  <si>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</si>
  <si>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</si>
  <si>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</si>
  <si>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</si>
  <si>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</si>
  <si>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</si>
  <si>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</si>
  <si>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</si>
  <si>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</si>
  <si>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</si>
  <si>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</si>
  <si>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</si>
  <si>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</si>
  <si>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</si>
  <si>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</si>
  <si>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</si>
  <si>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</si>
  <si>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</si>
  <si>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</si>
  <si>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</si>
  <si>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</si>
  <si>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</si>
  <si>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</si>
  <si>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</si>
  <si>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</si>
  <si>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</si>
  <si>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</si>
  <si>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</si>
  <si>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</si>
  <si>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</si>
  <si>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</si>
  <si>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</si>
  <si>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</si>
  <si>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</si>
  <si>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</si>
  <si>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</si>
  <si>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</si>
  <si>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</si>
  <si>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</si>
  <si>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</si>
  <si>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</si>
  <si>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</si>
  <si>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</si>
  <si>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</si>
  <si>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</si>
  <si>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</si>
  <si>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</si>
  <si>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</si>
  <si>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</si>
  <si>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</si>
  <si>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</si>
  <si>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</si>
  <si>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</si>
  <si>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</si>
  <si>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</si>
  <si>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</si>
  <si>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</si>
  <si>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</si>
  <si>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</si>
  <si>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</si>
  <si>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</si>
  <si>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</si>
  <si>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</si>
  <si>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</si>
  <si>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</si>
  <si>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</si>
  <si>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</si>
  <si>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</si>
  <si>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</si>
  <si>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</si>
  <si>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</si>
  <si>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</si>
  <si>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</si>
  <si>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</si>
  <si>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</si>
  <si>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</si>
  <si>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</si>
  <si>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</si>
  <si>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</si>
  <si>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</si>
  <si>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</si>
  <si>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</si>
  <si>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</si>
  <si>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</si>
  <si>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</si>
  <si>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</si>
  <si>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</si>
  <si>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</si>
  <si>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</si>
  <si>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</si>
  <si>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</si>
  <si>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</si>
  <si>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</si>
  <si>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</si>
  <si>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</si>
  <si>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</si>
  <si>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</si>
  <si>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</si>
  <si>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</si>
  <si>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</si>
  <si>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</si>
  <si>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</si>
  <si>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</si>
  <si>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</si>
  <si>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</si>
  <si>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</si>
  <si>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</si>
  <si>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</si>
  <si>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</si>
  <si>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</si>
  <si>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</si>
  <si>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</si>
  <si>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</si>
  <si>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</si>
  <si>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</si>
  <si>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</si>
  <si>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</si>
  <si>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</si>
  <si>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</si>
  <si>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</si>
  <si>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</si>
  <si>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</si>
  <si>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</si>
  <si>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</si>
  <si>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</si>
  <si>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</si>
  <si>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</si>
  <si>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</si>
  <si>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</si>
  <si>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</si>
  <si>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</si>
  <si>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</si>
  <si>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</si>
  <si>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</si>
  <si>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</si>
  <si>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</si>
  <si>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</si>
  <si>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</si>
  <si>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</si>
  <si>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</si>
  <si>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</si>
  <si>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</si>
  <si>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</si>
  <si>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</si>
  <si>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</si>
  <si>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</si>
  <si>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</si>
  <si>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</si>
  <si>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</si>
  <si>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</si>
  <si>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</si>
  <si>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</si>
  <si>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</si>
  <si>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</si>
  <si>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</si>
  <si>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</si>
  <si>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</si>
  <si>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</si>
  <si>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</si>
  <si>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</si>
  <si>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</si>
  <si>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</si>
  <si>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</si>
  <si>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</si>
  <si>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</si>
  <si>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</si>
  <si>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</si>
  <si>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</si>
  <si>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</si>
  <si>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</si>
  <si>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</si>
  <si>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</si>
  <si>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</si>
  <si>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</si>
  <si>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</si>
  <si>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</si>
  <si>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</si>
  <si>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</si>
  <si>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</si>
  <si>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</si>
  <si>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</si>
  <si>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</si>
  <si>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</si>
  <si>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</si>
  <si>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</si>
  <si>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</si>
  <si>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</si>
  <si>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</si>
  <si>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</si>
  <si>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</si>
  <si>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</si>
  <si>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</si>
  <si>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</si>
  <si>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</si>
  <si>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</si>
  <si>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</si>
  <si>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</si>
  <si>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</si>
  <si>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</si>
  <si>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</si>
  <si>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</si>
  <si>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</si>
  <si>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</si>
  <si>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</si>
  <si>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</si>
  <si>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</si>
  <si>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</si>
  <si>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</si>
  <si>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</si>
  <si>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</si>
  <si>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</si>
  <si>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</si>
  <si>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</si>
  <si>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</si>
  <si>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</si>
  <si>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</si>
  <si>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</si>
  <si>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</si>
  <si>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</si>
  <si>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</si>
  <si>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</si>
  <si>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</si>
  <si>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</si>
  <si>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</si>
  <si>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</si>
  <si>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</si>
  <si>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</si>
  <si>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</si>
  <si>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</si>
  <si>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</si>
  <si>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</si>
  <si>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</si>
  <si>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</si>
  <si>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</si>
  <si>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</si>
  <si>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</si>
  <si>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</si>
  <si>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</si>
  <si>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</si>
  <si>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</si>
  <si>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</si>
  <si>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</si>
  <si>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</si>
  <si>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</si>
  <si>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</si>
  <si>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</si>
  <si>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</si>
  <si>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</si>
  <si>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</si>
  <si>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</si>
  <si>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</si>
  <si>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</si>
  <si>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</si>
  <si>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</si>
  <si>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</si>
  <si>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</si>
  <si>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</si>
  <si>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</si>
  <si>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</si>
  <si>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</si>
  <si>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</si>
  <si>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</si>
  <si>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</si>
  <si>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</si>
  <si>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</si>
  <si>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</si>
  <si>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</si>
  <si>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</si>
  <si>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</si>
  <si>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</si>
  <si>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</si>
  <si>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</si>
  <si>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</si>
  <si>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</si>
  <si>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</si>
  <si>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</si>
  <si>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</si>
  <si>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</si>
  <si>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</si>
  <si>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</si>
  <si>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</si>
  <si>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</si>
  <si>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</si>
  <si>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</si>
  <si>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</si>
  <si>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</si>
  <si>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</si>
  <si>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</si>
  <si>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</si>
  <si>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</si>
  <si>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</si>
  <si>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</si>
  <si>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</si>
  <si>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</si>
  <si>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</si>
  <si>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</si>
  <si>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</si>
  <si>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</si>
  <si>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</si>
  <si>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</si>
  <si>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</si>
  <si>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</si>
  <si>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</si>
  <si>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</si>
  <si>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</si>
  <si>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</si>
  <si>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</si>
  <si>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</si>
  <si>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</si>
  <si>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</si>
  <si>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</si>
  <si>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</si>
  <si>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</si>
  <si>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</si>
  <si>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</si>
  <si>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</si>
  <si>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</si>
  <si>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</si>
  <si>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</si>
  <si>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</si>
  <si>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</si>
  <si>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</si>
  <si>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</si>
  <si>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</si>
  <si>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</si>
  <si>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</si>
  <si>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</si>
  <si>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</si>
  <si>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</si>
  <si>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</si>
  <si>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</si>
  <si>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</si>
  <si>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</si>
  <si>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</si>
  <si>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</si>
  <si>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</si>
  <si>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</si>
  <si>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</si>
  <si>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</si>
  <si>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</si>
  <si>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</si>
  <si>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</si>
  <si>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</si>
  <si>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</si>
  <si>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</si>
  <si>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</si>
  <si>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</si>
  <si>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</si>
  <si>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</si>
  <si>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</si>
  <si>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</si>
  <si>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</si>
  <si>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</si>
  <si>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</si>
  <si>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</si>
  <si>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</si>
  <si>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</si>
  <si>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</si>
  <si>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</si>
  <si>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</si>
  <si>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</si>
  <si>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</si>
  <si>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</si>
  <si>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</si>
  <si>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</si>
  <si>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</si>
  <si>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</si>
  <si>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</si>
  <si>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</si>
  <si>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</si>
  <si>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</si>
  <si>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</si>
  <si>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</si>
  <si>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</si>
  <si>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</si>
  <si>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</si>
  <si>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</si>
  <si>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</si>
  <si>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</si>
  <si>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</si>
  <si>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</si>
  <si>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</si>
  <si>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</si>
  <si>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</si>
  <si>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</si>
  <si>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</si>
  <si>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</si>
  <si>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</si>
  <si>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</si>
  <si>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</si>
  <si>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</si>
  <si>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</si>
  <si>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</si>
  <si>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</si>
  <si>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</si>
  <si>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</si>
  <si>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</si>
  <si>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</si>
  <si>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</si>
  <si>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</si>
  <si>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</si>
  <si>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</si>
  <si>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</si>
  <si>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</si>
  <si>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</si>
  <si>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</si>
  <si>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</si>
  <si>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</si>
  <si>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</si>
  <si>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</si>
  <si>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</si>
  <si>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</si>
  <si>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</si>
  <si>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</si>
  <si>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</si>
  <si>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</si>
  <si>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</si>
  <si>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</si>
  <si>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</si>
  <si>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</si>
  <si>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</si>
  <si>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</si>
  <si>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</si>
  <si>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</si>
  <si>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</si>
  <si>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</si>
  <si>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</si>
  <si>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</si>
  <si>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</si>
  <si>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</si>
  <si>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</si>
  <si>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</si>
  <si>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</si>
  <si>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</si>
  <si>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</si>
  <si>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</si>
  <si>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</si>
  <si>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</si>
  <si>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</si>
  <si>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</si>
  <si>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</si>
  <si>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</si>
  <si>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</si>
  <si>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</si>
  <si>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</si>
  <si>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</si>
  <si>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</si>
  <si>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</si>
  <si>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</si>
  <si>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</si>
  <si>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</si>
  <si>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</si>
  <si>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</si>
  <si>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</si>
  <si>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</si>
  <si>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</si>
  <si>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</si>
  <si>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</si>
  <si>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</si>
  <si>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</si>
  <si>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</si>
  <si>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</si>
  <si>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</si>
  <si>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</si>
  <si>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</si>
  <si>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</si>
  <si>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</si>
  <si>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</si>
  <si>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</si>
  <si>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</si>
  <si>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</si>
  <si>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</si>
  <si>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</si>
  <si>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</si>
  <si>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</si>
  <si>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</si>
  <si>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</si>
  <si>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</si>
  <si>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</si>
  <si>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</si>
  <si>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</si>
  <si>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</si>
  <si>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</si>
  <si>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</si>
  <si>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</si>
  <si>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</si>
  <si>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</si>
  <si>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</si>
  <si>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</si>
  <si>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</si>
  <si>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</si>
  <si>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</si>
  <si>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</si>
  <si>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</si>
  <si>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</si>
  <si>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</si>
  <si>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</si>
  <si>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</si>
  <si>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</si>
  <si>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</si>
  <si>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</si>
  <si>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</si>
  <si>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</si>
  <si>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</si>
  <si>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</si>
  <si>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</si>
  <si>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</si>
  <si>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</si>
  <si>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</si>
  <si>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</si>
  <si>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</si>
  <si>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</si>
  <si>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</si>
  <si>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</si>
  <si>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</si>
  <si>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</si>
  <si>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</si>
  <si>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</si>
  <si>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</si>
  <si>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</si>
  <si>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</si>
  <si>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</si>
  <si>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</si>
  <si>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</si>
  <si>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</si>
  <si>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</si>
  <si>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</si>
  <si>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</si>
  <si>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</si>
  <si>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</si>
  <si>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</si>
  <si>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</si>
  <si>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</si>
  <si>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</si>
  <si>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</si>
  <si>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</si>
  <si>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</si>
  <si>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</si>
  <si>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</si>
  <si>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</si>
  <si>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</si>
  <si>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</si>
  <si>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</si>
  <si>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</si>
  <si>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</si>
  <si>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</si>
  <si>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</si>
  <si>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</si>
  <si>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</si>
  <si>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</si>
  <si>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</si>
  <si>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</si>
  <si>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</si>
  <si>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</si>
  <si>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</si>
  <si>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</si>
  <si>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</si>
  <si>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</si>
  <si>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</si>
  <si>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</si>
  <si>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</si>
  <si>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</si>
  <si>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</si>
  <si>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</si>
  <si>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</si>
  <si>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</si>
  <si>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</si>
  <si>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</si>
  <si>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</si>
  <si>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</si>
  <si>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</si>
  <si>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</si>
  <si>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</si>
  <si>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</si>
  <si>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</si>
  <si>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</si>
  <si>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</si>
  <si>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</si>
  <si>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</si>
  <si>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</si>
  <si>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</si>
  <si>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</si>
  <si>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</si>
  <si>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</si>
  <si>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</si>
  <si>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</si>
  <si>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</si>
  <si>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</si>
  <si>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</si>
  <si>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</si>
  <si>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</si>
  <si>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</si>
  <si>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</si>
  <si>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</si>
  <si>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</si>
  <si>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</si>
  <si>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</si>
  <si>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</si>
  <si>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</si>
  <si>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</si>
  <si>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</si>
  <si>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</si>
  <si>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</si>
  <si>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</si>
  <si>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</si>
  <si>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</si>
  <si>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</si>
  <si>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</si>
  <si>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</si>
  <si>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</si>
  <si>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</si>
  <si>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</si>
  <si>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</si>
  <si>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</si>
  <si>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</si>
  <si>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</si>
  <si>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</si>
  <si>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</si>
  <si>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</si>
  <si>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</si>
  <si>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</si>
  <si>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</si>
  <si>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</si>
  <si>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</si>
  <si>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</si>
  <si>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</si>
  <si>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</si>
  <si>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</si>
  <si>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</si>
  <si>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</si>
  <si>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</si>
  <si>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</si>
  <si>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</si>
  <si>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</si>
  <si>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</si>
  <si>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</si>
  <si>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</si>
  <si>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</si>
  <si>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</si>
  <si>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</si>
  <si>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</si>
  <si>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</si>
  <si>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</si>
  <si>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</si>
  <si>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</si>
  <si>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</si>
  <si>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</si>
  <si>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</si>
  <si>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</si>
  <si>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</si>
  <si>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</si>
  <si>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</si>
  <si>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</si>
  <si>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</si>
  <si>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</si>
  <si>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</si>
  <si>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</si>
  <si>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</si>
  <si>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</si>
  <si>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</si>
  <si>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</si>
  <si>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</si>
  <si>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</si>
  <si>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</si>
  <si>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</si>
  <si>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</si>
  <si>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</si>
  <si>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</si>
  <si>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</si>
  <si>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</si>
  <si>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</si>
  <si>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</si>
  <si>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</si>
  <si>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</si>
  <si>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</si>
  <si>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</si>
  <si>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</si>
  <si>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</si>
  <si>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</si>
  <si>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</si>
  <si>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</si>
  <si>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</si>
  <si>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</si>
  <si>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</si>
  <si>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</si>
  <si>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</si>
  <si>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</si>
  <si>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</si>
  <si>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</si>
  <si>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</si>
  <si>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</si>
  <si>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</si>
  <si>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</si>
  <si>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</si>
  <si>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</si>
  <si>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</si>
  <si>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</si>
  <si>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</si>
  <si>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</si>
  <si>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</si>
  <si>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</si>
  <si>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</si>
  <si>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</si>
  <si>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</si>
  <si>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</si>
  <si>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</si>
  <si>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</si>
  <si>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</si>
  <si>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</si>
  <si>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</si>
  <si>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</si>
  <si>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</si>
  <si>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</si>
  <si>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</si>
  <si>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</si>
  <si>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</si>
  <si>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</si>
  <si>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</si>
  <si>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</si>
  <si>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</si>
  <si>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</si>
  <si>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</si>
  <si>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</si>
  <si>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</si>
  <si>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</si>
  <si>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</si>
  <si>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</si>
  <si>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</si>
  <si>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</si>
  <si>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</si>
  <si>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</si>
  <si>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</si>
  <si>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</si>
  <si>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</si>
  <si>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</si>
  <si>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</si>
  <si>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</si>
  <si>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</si>
  <si>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</si>
  <si>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</si>
  <si>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</si>
  <si>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</si>
  <si>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</si>
  <si>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</si>
  <si>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</si>
  <si>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</si>
  <si>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</si>
  <si>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</si>
  <si>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</si>
  <si>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</si>
  <si>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</si>
  <si>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</si>
  <si>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</si>
  <si>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</si>
  <si>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</si>
  <si>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</si>
  <si>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</si>
  <si>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</si>
  <si>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</si>
  <si>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</si>
  <si>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</si>
  <si>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</si>
  <si>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</si>
  <si>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</si>
  <si>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</si>
  <si>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</si>
  <si>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</si>
  <si>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</si>
  <si>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</si>
  <si>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</si>
  <si>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</si>
  <si>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</si>
  <si>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</si>
  <si>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</si>
  <si>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</si>
  <si>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</si>
  <si>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</si>
  <si>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</si>
  <si>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</si>
  <si>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</si>
  <si>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</si>
  <si>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</si>
  <si>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</si>
  <si>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</si>
  <si>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</si>
  <si>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</si>
  <si>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</si>
  <si>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</si>
  <si>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</si>
  <si>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</si>
  <si>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</si>
  <si>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</si>
  <si>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</si>
  <si>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</si>
  <si>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</si>
  <si>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</si>
  <si>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</si>
  <si>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</si>
  <si>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</si>
  <si>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</si>
  <si>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</si>
  <si>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</si>
  <si>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</si>
  <si>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</si>
  <si>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</si>
  <si>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</si>
  <si>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</si>
  <si>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</si>
  <si>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</si>
  <si>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</si>
  <si>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</si>
  <si>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</si>
  <si>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</si>
  <si>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</si>
  <si>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</si>
  <si>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</si>
  <si>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</si>
  <si>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</si>
  <si>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</si>
  <si>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</si>
  <si>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</si>
  <si>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</si>
  <si>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</si>
  <si>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</si>
  <si>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</si>
  <si>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</si>
  <si>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</si>
  <si>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</si>
  <si>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</si>
  <si>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</si>
  <si>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</si>
  <si>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</si>
  <si>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</si>
  <si>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</si>
  <si>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</si>
  <si>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</si>
  <si>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</si>
  <si>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</si>
  <si>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</si>
  <si>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</si>
  <si>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</si>
  <si>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</si>
  <si>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</si>
  <si>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</si>
  <si>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</si>
  <si>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</si>
  <si>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</si>
  <si>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</si>
  <si>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</si>
  <si>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</si>
  <si>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</si>
  <si>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</si>
  <si>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</si>
  <si>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</si>
  <si>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</si>
  <si>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</si>
  <si>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</si>
  <si>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</si>
  <si>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</si>
  <si>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</si>
  <si>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</si>
  <si>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</si>
  <si>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</si>
  <si>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</si>
  <si>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</si>
  <si>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</si>
  <si>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</si>
  <si>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</si>
  <si>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</si>
  <si>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</si>
  <si>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</si>
  <si>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</si>
  <si>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</si>
  <si>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</si>
  <si>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</si>
  <si>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</si>
  <si>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</si>
  <si>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</si>
  <si>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</si>
  <si>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</si>
  <si>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</si>
  <si>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</si>
  <si>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</si>
  <si>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</si>
  <si>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</si>
  <si>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</si>
  <si>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</si>
  <si>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</si>
  <si>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</si>
  <si>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</si>
  <si>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</si>
  <si>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</si>
  <si>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</si>
  <si>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</si>
  <si>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</si>
  <si>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</si>
  <si>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</si>
  <si>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</si>
  <si>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</si>
  <si>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</si>
  <si>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</si>
  <si>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</si>
  <si>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</si>
  <si>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</si>
  <si>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</si>
  <si>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</si>
  <si>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</si>
  <si>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</si>
  <si>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</si>
  <si>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</si>
  <si>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</si>
  <si>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</si>
  <si>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</si>
  <si>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</si>
  <si>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</si>
  <si>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</si>
  <si>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</si>
  <si>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</si>
  <si>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</si>
  <si>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</si>
  <si>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</si>
  <si>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</si>
  <si>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</si>
  <si>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</si>
  <si>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</si>
  <si>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</si>
  <si>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</si>
  <si>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</si>
  <si>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</si>
  <si>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</si>
  <si>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</si>
  <si>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</si>
  <si>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</si>
  <si>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</si>
  <si>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</si>
  <si>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</si>
  <si>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</si>
  <si>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</si>
  <si>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</si>
  <si>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</si>
  <si>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</si>
  <si>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</si>
  <si>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</si>
  <si>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</si>
  <si>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</si>
  <si>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</si>
  <si>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</si>
  <si>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</si>
  <si>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</si>
  <si>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</si>
  <si>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</si>
  <si>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</si>
  <si>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</si>
  <si>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</si>
  <si>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</si>
  <si>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</si>
  <si>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</si>
  <si>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</si>
  <si>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</si>
  <si>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</si>
  <si>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</si>
  <si>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</si>
  <si>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</si>
  <si>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</si>
  <si>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</si>
  <si>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</si>
  <si>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</si>
  <si>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</si>
  <si>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</si>
  <si>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</si>
  <si>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</si>
  <si>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</si>
  <si>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</si>
  <si>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</si>
  <si>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</si>
  <si>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</si>
  <si>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</si>
  <si>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</si>
  <si>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</si>
  <si>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</si>
  <si>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</si>
  <si>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</si>
  <si>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</si>
  <si>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</si>
  <si>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</si>
  <si>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</si>
  <si>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</si>
  <si>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</si>
  <si>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</si>
  <si>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</si>
  <si>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</si>
  <si>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</si>
  <si>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</si>
  <si>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</si>
  <si>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</si>
  <si>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</si>
  <si>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</si>
  <si>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</si>
  <si>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</si>
  <si>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</si>
  <si>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</si>
  <si>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</si>
  <si>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</si>
  <si>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</si>
  <si>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</si>
  <si>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</si>
  <si>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</si>
  <si>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</si>
  <si>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</si>
  <si>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</si>
  <si>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</si>
  <si>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</si>
  <si>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</si>
  <si>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</si>
  <si>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</si>
  <si>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</si>
  <si>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</si>
  <si>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</si>
  <si>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</si>
  <si>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</si>
  <si>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</si>
  <si>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</si>
  <si>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</si>
  <si>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</si>
  <si>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</si>
  <si>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</si>
  <si>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</si>
  <si>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</si>
  <si>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</si>
  <si>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</si>
  <si>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</si>
  <si>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</si>
  <si>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</si>
  <si>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</si>
  <si>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</si>
  <si>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</si>
  <si>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</si>
  <si>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</si>
  <si>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</si>
  <si>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</si>
  <si>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</si>
  <si>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</si>
  <si>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</si>
  <si>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</si>
  <si>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</si>
  <si>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</si>
  <si>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</si>
  <si>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</si>
  <si>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</si>
  <si>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</si>
  <si>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</si>
  <si>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</si>
  <si>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</si>
  <si>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</si>
  <si>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</si>
  <si>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</si>
  <si>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</si>
  <si>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</si>
  <si>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</si>
  <si>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</si>
  <si>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</si>
  <si>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</si>
  <si>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</si>
  <si>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</si>
  <si>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</si>
  <si>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</si>
  <si>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</si>
  <si>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</si>
  <si>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</si>
  <si>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</si>
  <si>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</si>
  <si>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</si>
  <si>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</si>
  <si>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</si>
  <si>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</si>
  <si>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</si>
  <si>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</si>
  <si>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</si>
  <si>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</si>
  <si>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</si>
  <si>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</si>
  <si>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</si>
  <si>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</si>
  <si>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</si>
  <si>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</si>
  <si>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</si>
  <si>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</si>
  <si>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</si>
  <si>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</si>
  <si>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</si>
  <si>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</si>
  <si>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</si>
  <si>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</si>
  <si>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</si>
  <si>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</si>
  <si>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</si>
  <si>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</si>
  <si>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</si>
  <si>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</si>
  <si>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</si>
  <si>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</si>
  <si>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</si>
  <si>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</si>
  <si>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</si>
  <si>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</si>
  <si>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</si>
  <si>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</si>
  <si>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</si>
  <si>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</si>
  <si>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</si>
  <si>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</si>
  <si>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</si>
  <si>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</si>
  <si>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</si>
  <si>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</si>
  <si>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</si>
  <si>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</si>
  <si>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</si>
  <si>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</si>
  <si>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</si>
  <si>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</si>
  <si>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</si>
  <si>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</si>
  <si>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</si>
  <si>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</si>
  <si>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</si>
  <si>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</si>
  <si>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</si>
  <si>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</si>
  <si>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</si>
  <si>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</si>
  <si>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</si>
  <si>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</si>
  <si>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</si>
  <si>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</si>
  <si>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</si>
  <si>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</si>
  <si>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</si>
  <si>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</si>
  <si>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</si>
  <si>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</si>
  <si>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</si>
  <si>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</si>
  <si>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</si>
  <si>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</si>
  <si>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</si>
  <si>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</si>
  <si>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</si>
  <si>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</si>
  <si>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</si>
  <si>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</si>
  <si>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</si>
  <si>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</si>
  <si>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</si>
  <si>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</si>
  <si>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</si>
  <si>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</si>
  <si>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</si>
  <si>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</si>
  <si>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</si>
  <si>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</si>
  <si>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</si>
  <si>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</si>
  <si>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</si>
  <si>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</si>
  <si>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</si>
  <si>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</si>
  <si>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</si>
  <si>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</si>
  <si>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</si>
  <si>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</si>
  <si>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</si>
  <si>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</si>
  <si>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</si>
  <si>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</si>
  <si>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</si>
  <si>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</si>
  <si>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</si>
  <si>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</si>
  <si>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</si>
  <si>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</si>
  <si>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</si>
  <si>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</si>
  <si>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</si>
  <si>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</si>
  <si>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</si>
  <si>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</si>
  <si>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</si>
  <si>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</si>
  <si>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</si>
  <si>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</si>
  <si>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</si>
  <si>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</si>
  <si>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</si>
  <si>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</si>
  <si>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</si>
  <si>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</si>
  <si>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</si>
  <si>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</si>
  <si>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</si>
  <si>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</si>
  <si>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</si>
  <si>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</si>
  <si>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</si>
  <si>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</si>
  <si>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</si>
  <si>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</si>
  <si>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</si>
  <si>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</si>
  <si>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</si>
  <si>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</si>
  <si>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</si>
  <si>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</si>
  <si>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</si>
  <si>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</si>
  <si>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</si>
  <si>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</si>
  <si>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</si>
  <si>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</si>
  <si>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</si>
  <si>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</si>
  <si>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</si>
  <si>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</si>
  <si>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</si>
  <si>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</si>
  <si>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</si>
  <si>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</si>
  <si>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</si>
  <si>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</si>
  <si>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</si>
  <si>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</si>
  <si>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</si>
  <si>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</si>
  <si>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</si>
  <si>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</si>
  <si>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</si>
  <si>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</si>
  <si>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</si>
  <si>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</si>
  <si>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</si>
  <si>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</si>
  <si>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</si>
  <si>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</si>
  <si>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</si>
  <si>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</si>
  <si>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</si>
  <si>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</si>
  <si>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</si>
  <si>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</si>
  <si>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</si>
  <si>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</si>
  <si>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</si>
  <si>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</si>
  <si>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</si>
  <si>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</si>
  <si>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</si>
  <si>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</si>
  <si>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</si>
  <si>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</si>
  <si>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</si>
  <si>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</si>
  <si>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</si>
  <si>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</si>
  <si>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</si>
  <si>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</si>
  <si>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</si>
  <si>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</si>
  <si>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</si>
  <si>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</si>
  <si>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</si>
  <si>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</si>
  <si>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</si>
  <si>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</si>
  <si>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</si>
  <si>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</si>
  <si>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</si>
  <si>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</si>
  <si>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</si>
  <si>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</si>
  <si>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</si>
  <si>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</si>
  <si>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</si>
  <si>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</si>
  <si>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</si>
  <si>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</si>
  <si>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</si>
  <si>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</si>
  <si>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</si>
  <si>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</si>
  <si>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</si>
  <si>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</si>
  <si>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</si>
  <si>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</si>
  <si>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</si>
  <si>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</si>
  <si>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</si>
  <si>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</si>
  <si>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</si>
  <si>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</si>
  <si>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</si>
  <si>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</si>
  <si>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</si>
  <si>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</si>
  <si>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</si>
  <si>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</si>
  <si>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</si>
  <si>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</si>
  <si>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</si>
  <si>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</si>
  <si>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</si>
  <si>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</si>
  <si>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</si>
  <si>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</si>
  <si>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</si>
  <si>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</si>
  <si>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</si>
  <si>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</si>
  <si>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</si>
  <si>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</si>
  <si>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</si>
  <si>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</si>
  <si>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</si>
  <si>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</si>
  <si>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</si>
  <si>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</si>
  <si>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</si>
  <si>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</si>
  <si>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</si>
  <si>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</si>
  <si>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</si>
  <si>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</si>
  <si>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</si>
  <si>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</si>
  <si>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</si>
  <si>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</si>
  <si>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</si>
  <si>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</si>
  <si>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</si>
  <si>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</si>
  <si>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</si>
  <si>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</si>
  <si>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</si>
  <si>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</si>
  <si>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</si>
  <si>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</si>
  <si>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</si>
  <si>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</si>
  <si>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</si>
  <si>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</si>
  <si>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</si>
  <si>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</si>
  <si>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</si>
  <si>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</si>
  <si>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</si>
  <si>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</si>
  <si>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</si>
  <si>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</si>
  <si>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</si>
  <si>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</si>
  <si>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</si>
  <si>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</si>
  <si>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</si>
  <si>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</si>
  <si>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</si>
  <si>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</si>
  <si>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</si>
  <si>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</si>
  <si>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</si>
  <si>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</si>
  <si>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</si>
  <si>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</si>
  <si>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</si>
  <si>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</si>
  <si>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</si>
  <si>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</si>
  <si>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</si>
  <si>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</si>
  <si>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</si>
  <si>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</si>
  <si>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</si>
  <si>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</si>
  <si>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</si>
  <si>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</si>
  <si>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</si>
  <si>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</si>
  <si>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</si>
  <si>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</si>
  <si>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</si>
  <si>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</si>
  <si>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</si>
  <si>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</si>
  <si>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</si>
  <si>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</si>
  <si>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</si>
  <si>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</si>
  <si>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</si>
  <si>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</si>
  <si>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</si>
  <si>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</si>
  <si>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</si>
  <si>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</si>
  <si>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</si>
  <si>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</si>
  <si>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</si>
  <si>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</si>
  <si>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</si>
  <si>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</si>
  <si>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</si>
  <si>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</si>
  <si>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</si>
  <si>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</si>
  <si>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</si>
  <si>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</si>
  <si>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</si>
  <si>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</si>
  <si>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</si>
  <si>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</si>
  <si>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</si>
  <si>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</si>
  <si>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</si>
  <si>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</si>
  <si>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</si>
  <si>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</si>
  <si>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</si>
  <si>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</si>
  <si>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</si>
  <si>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</si>
  <si>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</si>
  <si>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</si>
  <si>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</si>
  <si>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</si>
  <si>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</si>
  <si>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</si>
  <si>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</si>
  <si>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</si>
  <si>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</si>
  <si>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</si>
  <si>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</si>
  <si>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</si>
  <si>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</si>
  <si>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</si>
  <si>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</si>
  <si>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</si>
  <si>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</si>
  <si>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</si>
  <si>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</si>
  <si>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</si>
  <si>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</si>
  <si>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</si>
  <si>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</si>
  <si>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</si>
  <si>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</si>
  <si>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</si>
  <si>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</si>
  <si>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</si>
  <si>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</si>
  <si>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</si>
  <si>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</si>
  <si>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</si>
  <si>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</si>
  <si>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</si>
  <si>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</si>
  <si>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</si>
  <si>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</si>
  <si>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</si>
  <si>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</si>
  <si>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</si>
  <si>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</si>
  <si>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</si>
  <si>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</si>
  <si>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</si>
  <si>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</si>
  <si>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</si>
  <si>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</si>
  <si>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</si>
  <si>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</si>
  <si>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</si>
  <si>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</si>
  <si>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</si>
  <si>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</si>
  <si>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</si>
  <si>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</si>
  <si>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</si>
  <si>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</si>
  <si>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</si>
  <si>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</si>
  <si>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</si>
  <si>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</si>
  <si>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</si>
  <si>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</si>
  <si>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</si>
  <si>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</si>
  <si>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</si>
  <si>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</si>
  <si>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</si>
  <si>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</si>
  <si>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</si>
  <si>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</si>
  <si>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</si>
  <si>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</si>
  <si>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</si>
  <si>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</si>
  <si>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</si>
  <si>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</si>
  <si>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</si>
  <si>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</si>
  <si>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</si>
  <si>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</si>
  <si>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</si>
  <si>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</si>
  <si>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</si>
  <si>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</si>
  <si>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</si>
  <si>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</si>
  <si>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</si>
  <si>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</si>
  <si>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</si>
  <si>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</si>
  <si>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</si>
  <si>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</si>
  <si>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</si>
  <si>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</si>
  <si>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</si>
  <si>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</si>
  <si>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</si>
  <si>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</si>
  <si>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</si>
  <si>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</si>
  <si>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</si>
  <si>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</si>
  <si>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</si>
  <si>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</si>
  <si>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</si>
  <si>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</si>
  <si>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</si>
  <si>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</si>
  <si>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</si>
  <si>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</si>
  <si>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</si>
  <si>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</si>
  <si>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</si>
  <si>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</si>
  <si>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</si>
  <si>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</si>
  <si>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</si>
  <si>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</si>
  <si>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</si>
  <si>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</si>
  <si>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</si>
  <si>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</si>
  <si>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</si>
  <si>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</si>
  <si>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</si>
  <si>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</si>
  <si>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</si>
  <si>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</si>
  <si>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</si>
  <si>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</si>
  <si>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</si>
  <si>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</si>
  <si>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</si>
  <si>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</si>
  <si>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</si>
  <si>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</si>
  <si>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</si>
  <si>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</si>
  <si>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</si>
  <si>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</si>
  <si>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</si>
  <si>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</si>
  <si>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</si>
  <si>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</si>
  <si>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</si>
  <si>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</si>
  <si>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</si>
  <si>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</si>
  <si>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</si>
  <si>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</si>
  <si>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</si>
  <si>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</si>
  <si>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</si>
  <si>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</si>
  <si>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</si>
  <si>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</si>
  <si>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</si>
  <si>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</si>
  <si>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</si>
  <si>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</si>
  <si>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</si>
  <si>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</si>
  <si>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</si>
  <si>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</si>
  <si>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</si>
  <si>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</si>
  <si>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</si>
  <si>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</si>
  <si>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</si>
  <si>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</si>
  <si>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</si>
  <si>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</si>
  <si>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</si>
  <si>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</si>
  <si>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</si>
  <si>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</si>
  <si>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</si>
  <si>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</si>
  <si>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</si>
  <si>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</si>
  <si>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</si>
  <si>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</si>
  <si>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</si>
  <si>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</si>
  <si>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</si>
  <si>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</si>
  <si>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</si>
  <si>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</si>
  <si>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</si>
  <si>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</si>
  <si>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</si>
  <si>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</si>
  <si>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</si>
  <si>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</si>
  <si>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</si>
  <si>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</si>
  <si>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</si>
  <si>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</si>
  <si>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</si>
  <si>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</si>
  <si>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</si>
  <si>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</si>
  <si>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</si>
  <si>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</si>
  <si>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</si>
  <si>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</si>
  <si>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</si>
  <si>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</si>
  <si>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</si>
  <si>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</si>
  <si>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</si>
  <si>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</si>
  <si>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</si>
  <si>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</si>
  <si>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</si>
  <si>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</si>
  <si>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</si>
  <si>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</si>
  <si>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</si>
  <si>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</si>
  <si>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</si>
  <si>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</si>
  <si>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</si>
  <si>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</si>
  <si>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</si>
  <si>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</si>
  <si>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</si>
  <si>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</si>
  <si>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</si>
  <si>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</si>
  <si>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</si>
  <si>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</si>
  <si>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</si>
  <si>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</si>
  <si>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</si>
  <si>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</si>
  <si>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</si>
  <si>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</si>
  <si>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</si>
  <si>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</si>
  <si>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</si>
  <si>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</si>
  <si>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</si>
  <si>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</si>
  <si>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</si>
  <si>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</si>
  <si>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</si>
  <si>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</si>
  <si>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</si>
  <si>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</si>
  <si>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</si>
  <si>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</si>
  <si>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</si>
  <si>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</si>
  <si>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</si>
  <si>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</si>
  <si>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</si>
  <si>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</si>
  <si>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</si>
  <si>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</si>
  <si>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</si>
  <si>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</si>
  <si>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</si>
  <si>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</si>
  <si>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</si>
  <si>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</si>
  <si>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</si>
  <si>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</si>
  <si>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</si>
  <si>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</si>
  <si>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</si>
  <si>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</si>
  <si>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</si>
  <si>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</si>
  <si>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</si>
  <si>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</si>
  <si>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</si>
  <si>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</si>
  <si>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</si>
  <si>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</si>
  <si>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</si>
  <si>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</si>
  <si>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</si>
  <si>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</si>
  <si>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</si>
  <si>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</si>
  <si>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</si>
  <si>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</si>
  <si>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</si>
  <si>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</si>
  <si>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</si>
  <si>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</si>
  <si>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</si>
  <si>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</si>
  <si>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</si>
  <si>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</si>
  <si>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</si>
  <si>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</si>
  <si>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</si>
  <si>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</si>
  <si>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</si>
  <si>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</si>
  <si>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</si>
  <si>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</si>
  <si>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</si>
  <si>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</si>
  <si>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</si>
  <si>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</si>
  <si>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</si>
  <si>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</si>
  <si>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</si>
  <si>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</si>
  <si>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</si>
  <si>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</si>
  <si>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</si>
  <si>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</si>
  <si>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</si>
  <si>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</si>
  <si>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</si>
  <si>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</si>
  <si>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</si>
  <si>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</si>
  <si>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</si>
  <si>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</si>
  <si>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</si>
  <si>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</si>
  <si>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</si>
  <si>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</si>
  <si>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</si>
  <si>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</si>
  <si>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</si>
  <si>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</si>
  <si>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</si>
  <si>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</si>
  <si>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</si>
  <si>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</si>
  <si>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</si>
  <si>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</si>
  <si>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</si>
  <si>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</si>
  <si>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</si>
  <si>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</si>
  <si>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</si>
  <si>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</si>
  <si>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</si>
  <si>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</si>
  <si>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</si>
  <si>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</si>
  <si>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</si>
  <si>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</si>
  <si>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</si>
  <si>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</si>
  <si>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</si>
  <si>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</si>
  <si>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</si>
  <si>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</si>
  <si>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</si>
  <si>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</si>
  <si>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</si>
  <si>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</si>
  <si>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</si>
  <si>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</si>
  <si>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</si>
  <si>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</si>
  <si>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</si>
  <si>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</si>
  <si>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</si>
  <si>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</si>
  <si>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</si>
  <si>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</si>
  <si>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</si>
  <si>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</si>
  <si>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</si>
  <si>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</si>
  <si>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</si>
  <si>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</si>
  <si>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</si>
  <si>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</si>
  <si>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</si>
  <si>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</si>
  <si>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</si>
  <si>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</si>
  <si>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</si>
  <si>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</si>
  <si>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</si>
  <si>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</si>
  <si>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</si>
  <si>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</si>
  <si>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</si>
  <si>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</si>
  <si>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</si>
  <si>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</si>
  <si>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</si>
  <si>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</si>
  <si>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</si>
  <si>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</si>
  <si>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</si>
  <si>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</si>
  <si>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</si>
  <si>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</si>
  <si>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</si>
  <si>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</si>
  <si>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</si>
  <si>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</si>
  <si>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</si>
  <si>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</si>
  <si>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</si>
  <si>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</si>
  <si>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</si>
  <si>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</si>
  <si>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</si>
  <si>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</si>
  <si>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</si>
  <si>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</si>
  <si>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</si>
  <si>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</si>
  <si>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</si>
  <si>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</si>
  <si>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</si>
  <si>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</si>
  <si>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</si>
  <si>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</si>
  <si>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</si>
  <si>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</si>
  <si>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</si>
  <si>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</si>
  <si>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</si>
  <si>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</si>
  <si>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</si>
  <si>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</si>
  <si>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</si>
  <si>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</si>
  <si>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</si>
  <si>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</si>
  <si>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</si>
  <si>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</si>
  <si>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</si>
  <si>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</si>
  <si>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</si>
  <si>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</si>
  <si>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</si>
  <si>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</si>
  <si>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</si>
  <si>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</si>
  <si>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</si>
  <si>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</si>
  <si>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</si>
  <si>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</si>
  <si>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</si>
  <si>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</si>
  <si>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</si>
  <si>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</si>
  <si>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</si>
  <si>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</si>
  <si>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</si>
  <si>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</si>
  <si>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</si>
  <si>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</si>
  <si>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</si>
  <si>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</si>
  <si>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</si>
  <si>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</si>
  <si>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</si>
  <si>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</si>
  <si>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</si>
  <si>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</si>
  <si>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</si>
  <si>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</si>
  <si>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</si>
  <si>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</si>
  <si>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</si>
  <si>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</si>
  <si>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</si>
  <si>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</si>
  <si>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</si>
  <si>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</si>
  <si>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</si>
  <si>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</si>
  <si>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</si>
  <si>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</si>
  <si>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</si>
  <si>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</si>
  <si>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</si>
  <si>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</si>
  <si>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</si>
  <si>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</si>
  <si>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</si>
  <si>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</si>
  <si>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</si>
  <si>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</si>
  <si>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</si>
  <si>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</si>
  <si>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</si>
  <si>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</si>
  <si>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</si>
  <si>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</si>
  <si>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</si>
  <si>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</si>
  <si>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</si>
  <si>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</si>
  <si>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</si>
  <si>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</si>
  <si>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</si>
  <si>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</si>
  <si>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</si>
  <si>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</si>
  <si>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</si>
  <si>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</si>
  <si>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</si>
  <si>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</si>
  <si>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</si>
  <si>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</si>
  <si>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</si>
  <si>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</si>
  <si>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</si>
  <si>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</si>
  <si>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</si>
  <si>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</si>
  <si>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</si>
  <si>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</si>
  <si>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</si>
  <si>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</si>
  <si>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</si>
  <si>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</si>
  <si>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</si>
  <si>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</si>
  <si>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</si>
  <si>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</si>
  <si>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</si>
  <si>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</si>
  <si>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</si>
  <si>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</si>
  <si>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</si>
  <si>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</si>
  <si>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</si>
  <si>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</si>
  <si>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</si>
  <si>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</si>
  <si>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</si>
  <si>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</si>
  <si>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</si>
  <si>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</si>
  <si>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</si>
  <si>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</si>
  <si>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</si>
  <si>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</si>
  <si>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</si>
  <si>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</si>
  <si>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</si>
  <si>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</si>
  <si>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</si>
  <si>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</si>
  <si>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</si>
  <si>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</si>
  <si>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</si>
  <si>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</si>
  <si>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</si>
  <si>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</si>
  <si>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</si>
  <si>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</si>
  <si>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</si>
  <si>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</si>
  <si>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</si>
  <si>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</si>
  <si>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</si>
  <si>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</si>
  <si>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</si>
  <si>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</si>
  <si>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</si>
  <si>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</si>
  <si>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</si>
  <si>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</si>
  <si>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</si>
  <si>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</si>
  <si>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</si>
  <si>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</si>
  <si>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</si>
  <si>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</si>
  <si>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</si>
  <si>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</si>
  <si>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</si>
  <si>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</si>
  <si>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</si>
  <si>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</si>
  <si>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</si>
  <si>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</si>
  <si>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</si>
  <si>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</si>
  <si>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</si>
  <si>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</si>
  <si>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</si>
  <si>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</si>
  <si>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</si>
  <si>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</si>
  <si>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</si>
  <si>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</si>
  <si>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</si>
  <si>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</si>
  <si>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</si>
  <si>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</si>
  <si>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</si>
  <si>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</si>
  <si>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</si>
  <si>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</si>
  <si>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</si>
  <si>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</si>
  <si>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</si>
  <si>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</si>
  <si>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</si>
  <si>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</si>
  <si>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</si>
  <si>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</si>
  <si>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</si>
  <si>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</si>
  <si>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</si>
  <si>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</si>
  <si>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</si>
  <si>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</si>
  <si>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</si>
  <si>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</si>
  <si>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</si>
  <si>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</si>
  <si>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</si>
  <si>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</si>
  <si>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</si>
  <si>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</si>
  <si>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</si>
  <si>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</si>
  <si>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</si>
  <si>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</si>
  <si>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</si>
  <si>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</si>
  <si>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</si>
  <si>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</si>
  <si>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</si>
  <si>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</si>
  <si>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</si>
  <si>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</si>
  <si>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</si>
  <si>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</si>
  <si>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</si>
  <si>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</si>
  <si>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</si>
  <si>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</si>
  <si>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</si>
  <si>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</si>
  <si>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</si>
  <si>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</si>
  <si>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</si>
  <si>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</si>
  <si>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</si>
  <si>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</si>
  <si>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</si>
  <si>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</si>
  <si>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</si>
  <si>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</si>
  <si>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</si>
  <si>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</si>
  <si>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</si>
  <si>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</si>
  <si>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</si>
  <si>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</si>
  <si>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</si>
  <si>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</si>
  <si>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</si>
  <si>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</si>
  <si>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</si>
  <si>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</si>
  <si>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</si>
  <si>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</si>
  <si>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</si>
  <si>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</si>
  <si>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</si>
  <si>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</si>
  <si>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</si>
  <si>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</si>
  <si>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</si>
  <si>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</si>
  <si>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</si>
  <si>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</si>
  <si>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</si>
  <si>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</si>
  <si>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</si>
  <si>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</si>
  <si>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</si>
  <si>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</si>
  <si>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</si>
  <si>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</si>
  <si>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</si>
  <si>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</si>
  <si>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</si>
  <si>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</si>
  <si>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</si>
  <si>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</si>
  <si>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</si>
  <si>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</si>
  <si>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</si>
  <si>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</si>
  <si>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</si>
  <si>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</si>
  <si>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</si>
  <si>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</si>
  <si>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</si>
  <si>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</si>
  <si>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</si>
  <si>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</si>
  <si>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</si>
  <si>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</si>
  <si>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</si>
  <si>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</si>
  <si>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</si>
  <si>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</si>
  <si>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</si>
  <si>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</si>
  <si>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</si>
  <si>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</si>
  <si>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</si>
  <si>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</si>
  <si>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</si>
  <si>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</si>
  <si>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</si>
  <si>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</si>
  <si>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</si>
  <si>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</si>
  <si>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</si>
  <si>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</si>
  <si>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</si>
  <si>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</si>
  <si>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</si>
  <si>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</si>
  <si>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</si>
  <si>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</si>
  <si>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</si>
  <si>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</si>
  <si>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</si>
  <si>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</si>
  <si>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</si>
  <si>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</si>
  <si>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</si>
  <si>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</si>
  <si>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</si>
  <si>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</si>
  <si>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</si>
  <si>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</si>
  <si>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</si>
  <si>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</si>
  <si>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</si>
  <si>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</si>
  <si>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</si>
  <si>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</si>
  <si>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</si>
  <si>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</si>
  <si>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</si>
  <si>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</si>
  <si>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</si>
  <si>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</si>
  <si>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</si>
  <si>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</si>
  <si>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</si>
  <si>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</si>
  <si>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</si>
  <si>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</si>
  <si>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</si>
  <si>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</si>
  <si>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</si>
  <si>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</si>
  <si>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</si>
  <si>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</si>
  <si>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</si>
  <si>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</si>
  <si>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</si>
  <si>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</si>
  <si>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</si>
  <si>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</si>
  <si>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</si>
  <si>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</si>
  <si>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</si>
  <si>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</si>
  <si>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</si>
  <si>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</si>
  <si>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</si>
  <si>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</si>
  <si>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</si>
  <si>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</si>
  <si>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</si>
  <si>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</si>
  <si>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</si>
  <si>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</si>
  <si>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</si>
  <si>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</si>
  <si>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</si>
  <si>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</si>
  <si>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</si>
  <si>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</si>
  <si>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</si>
  <si>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</si>
  <si>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</si>
  <si>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</si>
  <si>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</si>
  <si>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</si>
  <si>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</si>
  <si>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</si>
  <si>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</si>
  <si>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</si>
  <si>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</si>
  <si>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</si>
  <si>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</si>
  <si>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</si>
  <si>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</si>
  <si>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</si>
  <si>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</si>
  <si>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</si>
  <si>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</si>
  <si>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</si>
  <si>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</si>
  <si>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</si>
  <si>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</si>
  <si>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</si>
  <si>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</si>
  <si>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</si>
  <si>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</si>
  <si>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</si>
  <si>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</si>
  <si>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</si>
  <si>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</si>
  <si>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</si>
  <si>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</si>
  <si>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</si>
  <si>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</si>
  <si>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</si>
  <si>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</si>
  <si>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</si>
  <si>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</si>
  <si>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</si>
  <si>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</si>
  <si>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</si>
  <si>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</si>
  <si>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</si>
  <si>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</si>
  <si>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</si>
  <si>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</si>
  <si>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</si>
  <si>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</si>
  <si>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</si>
  <si>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</si>
  <si>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</si>
  <si>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</si>
  <si>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</si>
  <si>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</si>
  <si>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</si>
  <si>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</si>
  <si>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</si>
  <si>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</si>
  <si>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</si>
  <si>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</si>
  <si>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</si>
  <si>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</si>
  <si>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</si>
  <si>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</si>
  <si>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</si>
  <si>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</si>
  <si>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</si>
  <si>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</si>
  <si>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</si>
  <si>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</si>
  <si>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</si>
  <si>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</si>
  <si>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</si>
  <si>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</si>
  <si>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</si>
  <si>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</si>
  <si>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</si>
  <si>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</si>
  <si>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</si>
  <si>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</si>
  <si>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</si>
  <si>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</si>
  <si>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</si>
  <si>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</si>
  <si>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</si>
  <si>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</si>
  <si>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</si>
  <si>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</si>
  <si>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</si>
  <si>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</si>
  <si>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</si>
  <si>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</si>
  <si>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</si>
  <si>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</si>
  <si>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</si>
  <si>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</si>
  <si>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</si>
  <si>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</si>
  <si>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</si>
  <si>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</si>
  <si>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</si>
  <si>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</si>
  <si>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</si>
  <si>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</si>
  <si>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</si>
  <si>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</si>
  <si>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</si>
  <si>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</si>
  <si>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</si>
  <si>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</si>
  <si>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</si>
  <si>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</si>
  <si>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</si>
  <si>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</si>
  <si>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</si>
  <si>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</si>
  <si>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</si>
  <si>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</si>
  <si>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</si>
  <si>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</si>
  <si>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</si>
  <si>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</si>
  <si>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</si>
  <si>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</si>
  <si>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</si>
  <si>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</si>
  <si>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</si>
  <si>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</si>
  <si>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</si>
  <si>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</si>
  <si>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</si>
  <si>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</si>
  <si>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</si>
  <si>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</si>
  <si>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</si>
  <si>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</si>
  <si>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</si>
  <si>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</si>
  <si>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</si>
  <si>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</si>
  <si>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</si>
  <si>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</si>
  <si>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</si>
  <si>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</si>
  <si>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</si>
  <si>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</si>
  <si>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</si>
  <si>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</si>
  <si>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</si>
  <si>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</si>
  <si>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</si>
  <si>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</si>
  <si>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</si>
  <si>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</si>
  <si>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</si>
  <si>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</si>
  <si>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</si>
  <si>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</si>
  <si>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</si>
  <si>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</si>
  <si>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</si>
  <si>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</si>
  <si>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</si>
  <si>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</si>
  <si>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</si>
  <si>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</si>
  <si>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</si>
  <si>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</si>
  <si>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</si>
  <si>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</si>
  <si>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</si>
  <si>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</si>
  <si>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</si>
  <si>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</si>
  <si>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</si>
  <si>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</si>
  <si>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</si>
  <si>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</si>
  <si>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</si>
  <si>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</si>
  <si>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</si>
  <si>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</si>
  <si>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</si>
  <si>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</si>
  <si>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</si>
  <si>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</si>
  <si>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</si>
  <si>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</si>
  <si>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</si>
  <si>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</si>
  <si>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</si>
  <si>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</si>
  <si>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</si>
  <si>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</si>
  <si>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</si>
  <si>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</si>
  <si>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</si>
  <si>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</si>
  <si>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</si>
  <si>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</si>
  <si>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</si>
  <si>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</si>
  <si>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</si>
  <si>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</si>
  <si>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</si>
  <si>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</si>
  <si>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</si>
  <si>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</si>
  <si>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</si>
  <si>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</si>
  <si>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</si>
  <si>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</si>
  <si>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</si>
  <si>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</si>
  <si>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</si>
  <si>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</si>
  <si>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</si>
  <si>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</si>
  <si>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</si>
  <si>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</si>
  <si>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</si>
  <si>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</si>
  <si>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</si>
  <si>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</si>
  <si>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</si>
  <si>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</si>
  <si>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</si>
  <si>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</si>
  <si>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</si>
  <si>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</si>
  <si>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</si>
  <si>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</si>
  <si>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</si>
  <si>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</si>
  <si>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</si>
  <si>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</si>
  <si>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</si>
  <si>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</si>
  <si>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</si>
  <si>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</si>
  <si>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</si>
  <si>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</si>
  <si>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</si>
  <si>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</si>
  <si>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</si>
  <si>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</si>
  <si>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</si>
  <si>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</si>
  <si>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</si>
  <si>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</si>
  <si>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</si>
  <si>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</si>
  <si>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</si>
  <si>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</si>
  <si>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</si>
  <si>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</si>
  <si>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</si>
  <si>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</si>
  <si>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</si>
  <si>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</si>
  <si>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</si>
  <si>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</si>
  <si>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</si>
  <si>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</si>
  <si>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</si>
  <si>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</si>
  <si>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</si>
  <si>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</si>
  <si>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</si>
  <si>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</si>
  <si>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</si>
  <si>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</si>
  <si>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</si>
  <si>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</si>
  <si>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</si>
  <si>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</si>
  <si>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</si>
  <si>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</si>
  <si>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</si>
  <si>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</si>
  <si>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</si>
  <si>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</si>
  <si>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</si>
  <si>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</si>
  <si>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</si>
  <si>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</si>
  <si>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</si>
  <si>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</si>
  <si>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</si>
  <si>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</si>
  <si>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</si>
  <si>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</si>
  <si>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</si>
  <si>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</si>
  <si>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</si>
  <si>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</si>
  <si>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</si>
  <si>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</si>
  <si>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</si>
  <si>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</si>
  <si>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</si>
  <si>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</si>
  <si>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</si>
  <si>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</si>
  <si>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</si>
  <si>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</si>
  <si>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</si>
  <si>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</si>
  <si>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</si>
  <si>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</si>
  <si>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</si>
  <si>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</si>
  <si>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</si>
  <si>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</si>
  <si>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</si>
  <si>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</si>
  <si>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</si>
  <si>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</si>
  <si>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</si>
  <si>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</si>
  <si>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</si>
  <si>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</si>
  <si>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</si>
  <si>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</si>
  <si>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</si>
  <si>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</si>
  <si>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</si>
  <si>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</si>
  <si>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</si>
  <si>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</si>
  <si>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</si>
  <si>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</si>
  <si>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</si>
  <si>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</si>
  <si>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</si>
  <si>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</si>
  <si>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</si>
  <si>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</si>
  <si>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</si>
  <si>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</si>
  <si>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</si>
  <si>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</si>
  <si>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</si>
  <si>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</si>
  <si>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</si>
  <si>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</si>
  <si>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</si>
  <si>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</si>
  <si>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</si>
  <si>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</si>
  <si>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</si>
  <si>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</si>
  <si>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</si>
  <si>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</si>
  <si>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</si>
  <si>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</si>
  <si>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</si>
  <si>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</si>
  <si>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</si>
  <si>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</si>
  <si>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</si>
  <si>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</si>
  <si>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</si>
  <si>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</si>
  <si>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</si>
  <si>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</si>
  <si>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</si>
  <si>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</si>
  <si>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</si>
  <si>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</si>
  <si>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</si>
  <si>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</si>
  <si>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</si>
  <si>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</si>
  <si>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</si>
  <si>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</si>
  <si>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</si>
  <si>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</si>
  <si>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</si>
  <si>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</si>
  <si>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</si>
  <si>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</si>
  <si>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</si>
  <si>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</si>
  <si>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</si>
  <si>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</si>
  <si>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</si>
  <si>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</si>
  <si>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</si>
  <si>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</si>
  <si>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</si>
  <si>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</si>
  <si>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</si>
  <si>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</si>
  <si>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</si>
  <si>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</si>
  <si>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</si>
  <si>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</si>
  <si>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</si>
  <si>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</si>
  <si>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</si>
  <si>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</si>
  <si>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</si>
  <si>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</si>
  <si>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</si>
  <si>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</si>
  <si>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</si>
  <si>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</si>
  <si>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</si>
  <si>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</si>
  <si>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</si>
  <si>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</si>
  <si>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</si>
  <si>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</si>
  <si>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</si>
  <si>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</si>
  <si>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</si>
  <si>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</si>
  <si>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</si>
  <si>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</si>
  <si>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</si>
  <si>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</si>
  <si>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</si>
  <si>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</si>
  <si>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</si>
  <si>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</si>
  <si>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</si>
  <si>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</si>
  <si>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</si>
  <si>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</si>
  <si>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</si>
  <si>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</si>
  <si>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</si>
  <si>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</si>
  <si>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</si>
  <si>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</si>
  <si>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</si>
  <si>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</si>
  <si>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</si>
  <si>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</si>
  <si>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</si>
  <si>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</si>
  <si>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</si>
  <si>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</si>
  <si>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</si>
  <si>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</si>
  <si>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</si>
  <si>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</si>
  <si>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</si>
  <si>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</si>
  <si>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</si>
  <si>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</si>
  <si>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</si>
  <si>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</si>
  <si>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</si>
  <si>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</si>
  <si>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</si>
  <si>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</si>
  <si>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</si>
  <si>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</si>
  <si>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</si>
  <si>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</si>
  <si>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</si>
  <si>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</si>
  <si>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</si>
  <si>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</si>
  <si>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</si>
  <si>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</si>
  <si>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</si>
  <si>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</si>
  <si>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</si>
  <si>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</si>
  <si>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</si>
  <si>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</si>
  <si>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</si>
  <si>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</si>
  <si>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</si>
  <si>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</si>
  <si>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</si>
  <si>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</si>
  <si>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</si>
  <si>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</si>
  <si>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</si>
  <si>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</si>
  <si>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</si>
  <si>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</si>
  <si>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</si>
  <si>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</si>
  <si>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</si>
  <si>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</si>
  <si>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</si>
  <si>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</si>
  <si>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</si>
  <si>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</si>
  <si>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</si>
  <si>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</si>
  <si>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</si>
  <si>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</si>
  <si>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</si>
  <si>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</si>
  <si>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</si>
  <si>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</si>
  <si>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</si>
  <si>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</si>
  <si>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</si>
  <si>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</si>
  <si>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</si>
  <si>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</si>
  <si>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</si>
  <si>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</si>
  <si>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</si>
  <si>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</si>
  <si>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</si>
  <si>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</si>
  <si>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</si>
  <si>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</si>
  <si>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</si>
  <si>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</si>
  <si>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</si>
  <si>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</si>
  <si>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</si>
  <si>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</si>
  <si>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</si>
  <si>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</si>
  <si>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</si>
  <si>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</si>
  <si>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</si>
  <si>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</si>
  <si>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</si>
  <si>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</si>
  <si>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</si>
  <si>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</si>
  <si>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</si>
  <si>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</si>
  <si>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</si>
  <si>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</si>
  <si>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</si>
  <si>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</si>
  <si>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</si>
  <si>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</si>
  <si>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</si>
  <si>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</si>
  <si>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</si>
  <si>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</si>
  <si>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</si>
  <si>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</si>
  <si>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</si>
  <si>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</si>
  <si>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</si>
  <si>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</si>
  <si>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</si>
  <si>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</si>
  <si>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</si>
  <si>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</si>
  <si>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</si>
  <si>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</si>
  <si>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</si>
  <si>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</si>
  <si>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</si>
  <si>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</si>
  <si>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</si>
  <si>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</si>
  <si>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</si>
  <si>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</si>
  <si>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</si>
  <si>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</si>
  <si>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</si>
  <si>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</si>
  <si>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</si>
  <si>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</si>
  <si>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</si>
  <si>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</si>
  <si>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</si>
  <si>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</si>
  <si>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</si>
  <si>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</si>
  <si>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</si>
  <si>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</si>
  <si>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</si>
  <si>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</si>
  <si>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</si>
  <si>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</si>
  <si>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</si>
  <si>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</si>
  <si>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</si>
  <si>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</si>
  <si>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</si>
  <si>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</si>
  <si>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</si>
  <si>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</si>
  <si>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</si>
  <si>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</si>
  <si>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</si>
  <si>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</si>
  <si>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</si>
  <si>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</si>
  <si>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</si>
  <si>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</si>
  <si>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</si>
  <si>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</si>
  <si>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</si>
  <si>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</si>
  <si>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</si>
  <si>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</si>
  <si>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</si>
  <si>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</si>
  <si>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</si>
  <si>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</si>
  <si>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</si>
  <si>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</si>
  <si>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</si>
  <si>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</si>
  <si>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</si>
  <si>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</si>
  <si>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</si>
  <si>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</si>
  <si>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</si>
  <si>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</si>
  <si>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</si>
  <si>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</si>
  <si>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</si>
  <si>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</si>
  <si>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</si>
  <si>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</si>
  <si>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</si>
  <si>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</si>
  <si>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</si>
  <si>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</si>
  <si>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</si>
  <si>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</si>
  <si>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</si>
  <si>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</si>
  <si>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</si>
  <si>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</si>
  <si>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</si>
  <si>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</si>
  <si>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</si>
  <si>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</si>
  <si>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</si>
  <si>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</si>
  <si>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</si>
  <si>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</si>
  <si>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</si>
  <si>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</si>
  <si>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</si>
  <si>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</si>
  <si>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</si>
  <si>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</si>
  <si>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</si>
  <si>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</si>
  <si>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</si>
  <si>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</si>
  <si>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</si>
  <si>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</si>
  <si>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</si>
  <si>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</si>
  <si>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</si>
  <si>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</si>
  <si>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</si>
  <si>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</si>
  <si>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</si>
  <si>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</si>
  <si>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</si>
  <si>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</si>
  <si>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</si>
  <si>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</si>
  <si>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</si>
  <si>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</si>
  <si>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</si>
  <si>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</si>
  <si>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</si>
  <si>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</si>
  <si>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</si>
  <si>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</si>
  <si>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</si>
  <si>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</si>
  <si>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</si>
  <si>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</si>
  <si>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</si>
  <si>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</si>
  <si>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</si>
  <si>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</si>
  <si>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</si>
  <si>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</si>
  <si>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</si>
  <si>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</si>
  <si>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</si>
  <si>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</si>
  <si>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</si>
  <si>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</si>
  <si>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</si>
  <si>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</si>
  <si>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</si>
  <si>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</si>
  <si>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</si>
  <si>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</si>
  <si>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</si>
  <si>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</si>
  <si>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</si>
  <si>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</si>
  <si>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</si>
  <si>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</si>
  <si>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</si>
  <si>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</si>
  <si>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</si>
  <si>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</si>
  <si>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</si>
  <si>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</si>
  <si>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</si>
  <si>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</si>
  <si>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</si>
  <si>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</si>
  <si>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</si>
  <si>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</si>
  <si>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</si>
  <si>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</si>
  <si>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</si>
  <si>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</si>
  <si>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</si>
  <si>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</si>
  <si>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</si>
  <si>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</si>
  <si>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</si>
  <si>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</si>
  <si>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</si>
  <si>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</si>
  <si>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</si>
  <si>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</si>
  <si>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</si>
  <si>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</si>
  <si>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</si>
  <si>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</si>
  <si>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</si>
  <si>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</si>
  <si>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</si>
  <si>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</si>
  <si>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</si>
  <si>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</si>
  <si>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</si>
  <si>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</si>
  <si>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</si>
  <si>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</si>
  <si>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</si>
  <si>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</si>
  <si>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</si>
  <si>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</si>
  <si>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</si>
  <si>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</si>
  <si>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</si>
  <si>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</si>
  <si>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</si>
  <si>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</si>
  <si>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</si>
  <si>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</si>
  <si>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</si>
  <si>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</si>
  <si>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</si>
  <si>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</si>
  <si>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</si>
  <si>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</si>
  <si>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</si>
  <si>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</si>
  <si>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</si>
  <si>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</si>
  <si>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</si>
  <si>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</si>
  <si>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</si>
  <si>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</si>
  <si>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</si>
  <si>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</si>
  <si>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</si>
  <si>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</si>
  <si>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</si>
  <si>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</si>
  <si>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</si>
  <si>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</si>
  <si>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</si>
  <si>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</si>
  <si>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</si>
  <si>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</si>
  <si>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</si>
  <si>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</si>
  <si>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</si>
  <si>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</si>
  <si>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</si>
  <si>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</si>
  <si>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</si>
  <si>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</si>
  <si>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</si>
  <si>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</si>
  <si>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</si>
  <si>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</si>
  <si>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</si>
  <si>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</si>
  <si>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</si>
  <si>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</si>
  <si>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</si>
  <si>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</si>
  <si>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</si>
  <si>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</si>
  <si>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</si>
  <si>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</si>
  <si>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</si>
  <si>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</si>
  <si>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</si>
  <si>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</si>
  <si>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</si>
  <si>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</si>
  <si>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</si>
  <si>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</si>
  <si>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</si>
  <si>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</si>
  <si>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</si>
  <si>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</si>
  <si>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</si>
  <si>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</si>
  <si>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</si>
  <si>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</si>
  <si>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</si>
  <si>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</si>
  <si>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</si>
  <si>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</si>
  <si>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</si>
  <si>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</si>
  <si>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</si>
  <si>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</si>
  <si>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</si>
  <si>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</si>
  <si>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</si>
  <si>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</si>
  <si>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</si>
  <si>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</si>
  <si>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</si>
  <si>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</si>
  <si>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</si>
  <si>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</si>
  <si>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</si>
  <si>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</si>
  <si>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</si>
  <si>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</si>
  <si>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</si>
  <si>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</si>
  <si>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</si>
  <si>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</si>
  <si>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</si>
  <si>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</si>
  <si>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</si>
  <si>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</si>
  <si>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</si>
  <si>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</si>
  <si>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</si>
  <si>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</si>
  <si>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</si>
  <si>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</si>
  <si>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</si>
  <si>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</si>
  <si>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</si>
  <si>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</si>
  <si>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</si>
  <si>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</si>
  <si>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</si>
  <si>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</si>
  <si>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</si>
  <si>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</si>
  <si>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</si>
  <si>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</si>
  <si>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</si>
  <si>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</si>
  <si>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</si>
  <si>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</si>
  <si>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</si>
  <si>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</si>
  <si>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</si>
  <si>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</si>
  <si>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</si>
  <si>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</si>
  <si>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</si>
  <si>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</si>
  <si>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</si>
  <si>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</si>
  <si>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</si>
  <si>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</si>
  <si>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</si>
  <si>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</si>
  <si>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</si>
  <si>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</si>
  <si>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</si>
  <si>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</si>
  <si>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</si>
  <si>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</si>
  <si>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</si>
  <si>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</si>
  <si>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</si>
  <si>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</si>
  <si>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</si>
  <si>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</si>
  <si>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</si>
  <si>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</si>
  <si>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</si>
  <si>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</si>
  <si>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</si>
  <si>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</si>
  <si>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</si>
  <si>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</si>
  <si>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</si>
  <si>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</si>
  <si>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</si>
  <si>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</si>
  <si>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</si>
  <si>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</si>
  <si>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</si>
  <si>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</si>
  <si>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</si>
  <si>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</si>
  <si>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</si>
  <si>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</si>
  <si>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</si>
  <si>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</si>
  <si>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</si>
  <si>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</si>
  <si>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</si>
  <si>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</si>
  <si>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</si>
  <si>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</si>
  <si>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</si>
  <si>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</si>
  <si>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</si>
  <si>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</si>
  <si>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</si>
  <si>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</si>
  <si>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</si>
  <si>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</si>
  <si>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</si>
  <si>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</si>
  <si>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</si>
  <si>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</si>
  <si>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</si>
  <si>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</si>
  <si>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</si>
  <si>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</si>
  <si>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</si>
  <si>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</si>
  <si>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</si>
  <si>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</si>
  <si>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</si>
  <si>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</si>
  <si>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</si>
  <si>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</si>
  <si>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</si>
  <si>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</si>
  <si>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</si>
  <si>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</si>
  <si>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</si>
  <si>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</si>
  <si>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</si>
  <si>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</si>
  <si>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</si>
  <si>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</si>
  <si>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</si>
  <si>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</si>
  <si>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</si>
  <si>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</si>
  <si>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</si>
  <si>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</si>
  <si>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</si>
  <si>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</si>
  <si>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</si>
  <si>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</si>
  <si>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</si>
  <si>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</si>
  <si>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</si>
  <si>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</si>
  <si>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</si>
  <si>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</si>
  <si>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</si>
  <si>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</si>
  <si>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</si>
  <si>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</si>
  <si>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</si>
  <si>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</si>
  <si>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</si>
  <si>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</si>
  <si>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</si>
  <si>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</si>
  <si>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</si>
  <si>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</si>
  <si>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</si>
  <si>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</si>
  <si>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</si>
  <si>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</si>
  <si>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</si>
  <si>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</si>
  <si>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</si>
  <si>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</si>
  <si>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</si>
  <si>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</si>
  <si>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</si>
  <si>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</si>
  <si>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</si>
  <si>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</si>
  <si>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</si>
  <si>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</si>
  <si>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</si>
  <si>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</si>
  <si>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</si>
  <si>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</si>
  <si>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</si>
  <si>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</si>
  <si>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</si>
  <si>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</si>
  <si>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</si>
  <si>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</si>
  <si>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</si>
  <si>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</si>
  <si>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</si>
  <si>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</si>
  <si>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</si>
  <si>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</si>
  <si>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</si>
  <si>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</si>
  <si>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</si>
  <si>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</si>
  <si>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</si>
  <si>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</si>
  <si>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</si>
  <si>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</si>
  <si>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</si>
  <si>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</si>
  <si>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</si>
  <si>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</si>
  <si>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</si>
  <si>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</si>
  <si>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</si>
  <si>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</si>
  <si>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</si>
  <si>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</si>
  <si>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</si>
  <si>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</si>
  <si>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</si>
  <si>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</si>
  <si>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</si>
  <si>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</si>
  <si>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</si>
  <si>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</si>
  <si>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</si>
  <si>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</si>
  <si>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</si>
  <si>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</si>
  <si>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</si>
  <si>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</si>
  <si>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</si>
  <si>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</si>
  <si>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</si>
  <si>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</si>
  <si>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</si>
  <si>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</si>
  <si>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</si>
  <si>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</si>
  <si>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</si>
  <si>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</si>
  <si>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</si>
  <si>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</si>
  <si>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</si>
  <si>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</si>
  <si>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</si>
  <si>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</si>
  <si>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</si>
  <si>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</si>
  <si>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</si>
  <si>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</si>
  <si>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</si>
  <si>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</si>
  <si>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</si>
  <si>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</si>
  <si>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</si>
  <si>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</si>
  <si>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</si>
  <si>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</si>
  <si>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</si>
  <si>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</si>
  <si>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</si>
  <si>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</si>
  <si>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</si>
  <si>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</si>
  <si>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</si>
  <si>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</si>
  <si>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</si>
  <si>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</si>
  <si>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</si>
  <si>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</si>
  <si>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</si>
  <si>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</si>
  <si>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</si>
  <si>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</si>
  <si>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</si>
  <si>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</si>
  <si>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</si>
  <si>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</si>
  <si>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</si>
  <si>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</si>
  <si>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</si>
  <si>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</si>
  <si>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</si>
  <si>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</si>
  <si>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</si>
  <si>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</si>
  <si>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</si>
  <si>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</si>
  <si>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</si>
  <si>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</si>
  <si>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</si>
  <si>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</si>
  <si>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</si>
  <si>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</si>
  <si>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</si>
  <si>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</si>
  <si>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</si>
  <si>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</si>
  <si>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</si>
  <si>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</si>
  <si>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</si>
  <si>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</si>
  <si>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</si>
  <si>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</si>
  <si>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</si>
  <si>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</si>
  <si>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</si>
  <si>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</si>
  <si>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</si>
  <si>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</si>
  <si>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</si>
  <si>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</si>
  <si>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</si>
  <si>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</si>
  <si>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</si>
  <si>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</si>
  <si>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</si>
  <si>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</si>
  <si>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</si>
  <si>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</si>
  <si>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</si>
  <si>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</si>
  <si>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</si>
  <si>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</si>
  <si>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</si>
  <si>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</si>
  <si>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</si>
  <si>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</si>
  <si>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</si>
  <si>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</si>
  <si>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</si>
  <si>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</si>
  <si>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</si>
  <si>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</si>
  <si>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</si>
  <si>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</si>
  <si>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</si>
  <si>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</si>
  <si>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</si>
  <si>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</si>
  <si>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</si>
  <si>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</si>
  <si>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</si>
  <si>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</si>
  <si>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</si>
  <si>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</si>
  <si>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</si>
  <si>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</si>
  <si>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</si>
  <si>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</si>
  <si>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</si>
  <si>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</si>
  <si>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</si>
  <si>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</si>
  <si>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</si>
  <si>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</si>
  <si>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</si>
  <si>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</si>
  <si>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</si>
  <si>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</si>
  <si>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</si>
  <si>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</si>
  <si>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</si>
  <si>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</si>
  <si>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</si>
  <si>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</si>
  <si>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</si>
  <si>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</si>
  <si>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</si>
  <si>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</si>
  <si>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</si>
  <si>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</si>
  <si>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</si>
  <si>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</si>
  <si>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</si>
  <si>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</si>
  <si>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</si>
  <si>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</si>
  <si>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</si>
  <si>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</si>
  <si>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</si>
  <si>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</si>
  <si>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</si>
  <si>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</si>
  <si>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</si>
  <si>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</si>
  <si>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</si>
  <si>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</si>
  <si>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</si>
  <si>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</si>
  <si>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</si>
  <si>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</si>
  <si>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</si>
  <si>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</si>
  <si>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</si>
  <si>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</si>
  <si>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</si>
  <si>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</si>
  <si>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</si>
  <si>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</si>
  <si>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</si>
  <si>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</si>
  <si>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</si>
  <si>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</si>
  <si>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</si>
  <si>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</si>
  <si>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</si>
  <si>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</si>
  <si>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</si>
  <si>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</si>
  <si>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</si>
  <si>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</si>
  <si>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</si>
  <si>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</si>
  <si>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</si>
  <si>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</si>
  <si>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</si>
  <si>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</si>
  <si>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</si>
  <si>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</si>
  <si>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</si>
  <si>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</si>
  <si>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</si>
  <si>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</si>
  <si>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</si>
  <si>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</si>
  <si>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</si>
  <si>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</si>
  <si>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</si>
  <si>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</si>
  <si>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</si>
  <si>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</si>
  <si>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</si>
  <si>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</si>
  <si>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</si>
  <si>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</si>
  <si>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</si>
  <si>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</si>
  <si>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</si>
  <si>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</si>
  <si>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</si>
  <si>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</si>
  <si>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</si>
  <si>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</si>
  <si>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</si>
  <si>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</si>
  <si>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</si>
  <si>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</si>
  <si>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</si>
  <si>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</si>
  <si>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</si>
  <si>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</si>
  <si>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</si>
  <si>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</si>
  <si>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</si>
  <si>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</si>
  <si>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</si>
  <si>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</si>
  <si>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</si>
  <si>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</si>
  <si>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</si>
  <si>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</si>
  <si>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</si>
  <si>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</si>
  <si>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</si>
  <si>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</si>
  <si>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</si>
  <si>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</si>
  <si>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</si>
  <si>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</si>
  <si>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</si>
  <si>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</si>
  <si>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</si>
  <si>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</si>
  <si>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</si>
  <si>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</si>
  <si>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</si>
  <si>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</si>
  <si>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</si>
  <si>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</si>
  <si>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</si>
  <si>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</si>
  <si>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</si>
  <si>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</si>
  <si>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</si>
  <si>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</si>
  <si>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</si>
  <si>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</si>
  <si>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</si>
  <si>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</si>
  <si>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</si>
  <si>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</si>
  <si>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</si>
  <si>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</si>
  <si>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</si>
  <si>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</si>
  <si>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</si>
  <si>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</si>
  <si>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</si>
  <si>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</si>
  <si>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</si>
  <si>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</si>
  <si>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</si>
  <si>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</si>
  <si>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</si>
  <si>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</si>
  <si>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</si>
  <si>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</si>
  <si>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</si>
  <si>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</si>
  <si>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</si>
  <si>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</si>
  <si>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</si>
  <si>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</si>
  <si>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</si>
  <si>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</si>
  <si>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</si>
  <si>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</si>
  <si>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</si>
  <si>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</si>
  <si>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</si>
  <si>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</si>
  <si>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</si>
  <si>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</si>
  <si>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</si>
  <si>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</si>
  <si>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</si>
  <si>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</si>
  <si>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</si>
  <si>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</si>
  <si>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</si>
  <si>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</si>
  <si>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</si>
  <si>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</si>
  <si>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</si>
  <si>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</si>
  <si>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</si>
  <si>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</si>
  <si>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</si>
  <si>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</si>
  <si>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</si>
  <si>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</si>
  <si>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</si>
  <si>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</si>
  <si>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</si>
  <si>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</si>
  <si>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</si>
  <si>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</si>
  <si>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</si>
  <si>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</si>
  <si>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</si>
  <si>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</si>
  <si>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</si>
  <si>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</si>
  <si>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</si>
  <si>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</si>
  <si>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</si>
  <si>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</si>
  <si>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</si>
  <si>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</si>
  <si>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</si>
  <si>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</si>
  <si>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</si>
  <si>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</si>
  <si>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</si>
  <si>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</si>
  <si>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</si>
  <si>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</si>
  <si>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</si>
  <si>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</si>
  <si>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</si>
  <si>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</si>
  <si>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</si>
  <si>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</si>
  <si>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</si>
  <si>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</si>
  <si>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</si>
  <si>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</si>
  <si>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</si>
  <si>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</si>
  <si>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</si>
  <si>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</si>
  <si>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</si>
  <si>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</si>
  <si>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</si>
  <si>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</si>
  <si>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</si>
  <si>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</si>
  <si>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</si>
  <si>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</si>
  <si>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</si>
  <si>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</si>
  <si>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</si>
  <si>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</si>
  <si>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</si>
  <si>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</si>
  <si>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</si>
  <si>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</si>
  <si>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</si>
  <si>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</si>
  <si>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</si>
  <si>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</si>
  <si>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</si>
  <si>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</si>
  <si>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</si>
  <si>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</si>
  <si>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</si>
  <si>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</si>
  <si>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</si>
  <si>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</si>
  <si>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</si>
  <si>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</si>
  <si>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</si>
  <si>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</si>
  <si>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</si>
  <si>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</si>
  <si>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</si>
  <si>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</si>
  <si>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</si>
  <si>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</si>
  <si>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</si>
  <si>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</si>
  <si>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</si>
  <si>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</si>
  <si>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</si>
  <si>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</si>
  <si>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</si>
  <si>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</si>
  <si>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</si>
  <si>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</si>
  <si>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</si>
  <si>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</si>
  <si>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</si>
  <si>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</si>
  <si>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</si>
  <si>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</si>
  <si>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</si>
  <si>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</si>
  <si>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</si>
  <si>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</si>
  <si>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</si>
  <si>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</si>
  <si>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</si>
  <si>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</si>
  <si>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</si>
  <si>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</si>
  <si>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</si>
  <si>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</si>
  <si>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</si>
  <si>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</si>
  <si>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</si>
  <si>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</si>
  <si>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</si>
  <si>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</si>
  <si>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</si>
  <si>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</si>
  <si>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</si>
  <si>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</si>
  <si>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</si>
  <si>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</si>
  <si>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</si>
  <si>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</si>
  <si>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</si>
  <si>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</si>
  <si>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</si>
  <si>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</si>
  <si>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</si>
  <si>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</si>
  <si>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</si>
  <si>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</si>
  <si>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</si>
  <si>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</si>
  <si>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</si>
  <si>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</si>
  <si>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</si>
  <si>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</si>
  <si>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</si>
  <si>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</si>
  <si>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</si>
  <si>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</si>
  <si>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</si>
  <si>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</si>
  <si>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</si>
  <si>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</si>
  <si>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</si>
  <si>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</si>
  <si>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</si>
  <si>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</si>
  <si>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</si>
  <si>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</si>
  <si>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</si>
  <si>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</si>
  <si>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</si>
  <si>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</si>
  <si>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</si>
  <si>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</si>
  <si>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</si>
  <si>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</si>
  <si>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</si>
  <si>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</si>
  <si>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</si>
  <si>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</si>
  <si>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</si>
  <si>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</si>
  <si>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</si>
  <si>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</si>
  <si>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</si>
  <si>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</si>
  <si>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</si>
  <si>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</si>
  <si>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</si>
  <si>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</si>
  <si>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</si>
  <si>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</si>
  <si>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</si>
  <si>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</si>
  <si>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</si>
  <si>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</si>
  <si>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</si>
  <si>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</si>
  <si>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</si>
  <si>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</si>
  <si>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</si>
  <si>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</si>
  <si>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</si>
  <si>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</si>
  <si>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</si>
  <si>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</si>
  <si>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</si>
  <si>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</si>
  <si>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</si>
  <si>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</si>
  <si>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</si>
  <si>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</si>
  <si>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</si>
  <si>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</si>
  <si>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</si>
  <si>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</si>
  <si>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</si>
  <si>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</si>
  <si>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</si>
  <si>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</si>
  <si>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</si>
  <si>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</si>
  <si>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</si>
  <si>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</si>
  <si>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</si>
  <si>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</si>
  <si>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</si>
  <si>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</si>
  <si>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</si>
  <si>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</si>
  <si>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</si>
  <si>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</si>
  <si>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</si>
  <si>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</si>
  <si>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</si>
  <si>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</si>
  <si>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</si>
  <si>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</si>
  <si>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</si>
  <si>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</si>
  <si>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</si>
  <si>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</si>
  <si>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</si>
  <si>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</si>
  <si>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</si>
  <si>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</si>
  <si>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</si>
  <si>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</si>
  <si>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</si>
  <si>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</si>
  <si>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</si>
  <si>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</si>
  <si>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</si>
  <si>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</si>
  <si>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</si>
  <si>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</si>
  <si>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</si>
  <si>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</si>
  <si>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</si>
  <si>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</si>
  <si>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</si>
  <si>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</si>
  <si>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</si>
  <si>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</si>
  <si>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</si>
  <si>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</si>
  <si>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</si>
  <si>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</si>
  <si>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</si>
  <si>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</si>
  <si>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</si>
  <si>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</si>
  <si>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</si>
  <si>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</si>
  <si>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</si>
  <si>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</si>
  <si>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</si>
  <si>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</si>
  <si>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</si>
  <si>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</si>
  <si>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</si>
  <si>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</si>
  <si>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</si>
  <si>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</si>
  <si>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</si>
  <si>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</si>
  <si>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</si>
  <si>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</si>
  <si>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</si>
  <si>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</si>
  <si>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</si>
  <si>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</si>
  <si>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</si>
  <si>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</si>
  <si>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</si>
  <si>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</si>
  <si>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</si>
  <si>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</si>
  <si>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</si>
  <si>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</si>
  <si>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</si>
  <si>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</si>
  <si>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</si>
  <si>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</si>
  <si>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</si>
  <si>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</si>
  <si>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</si>
  <si>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</si>
  <si>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</si>
  <si>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</si>
  <si>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</si>
  <si>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</si>
  <si>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</si>
  <si>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</si>
  <si>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</si>
  <si>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</si>
  <si>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</si>
  <si>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</si>
  <si>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</si>
  <si>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</si>
  <si>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</si>
  <si>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</si>
  <si>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</si>
  <si>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</si>
  <si>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</si>
  <si>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</si>
  <si>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</si>
  <si>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</si>
  <si>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</si>
  <si>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</si>
  <si>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</si>
  <si>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</si>
  <si>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</si>
  <si>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</si>
  <si>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</si>
  <si>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</si>
  <si>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</si>
  <si>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</si>
  <si>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</si>
  <si>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</si>
  <si>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</si>
  <si>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</si>
  <si>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</si>
  <si>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</si>
  <si>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</si>
  <si>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</si>
  <si>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</si>
  <si>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</si>
  <si>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</si>
  <si>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</si>
  <si>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</si>
  <si>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</si>
  <si>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</si>
  <si>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</si>
  <si>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</si>
  <si>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</si>
  <si>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</si>
  <si>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</si>
  <si>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</si>
  <si>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</si>
  <si>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</si>
  <si>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</si>
  <si>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</si>
  <si>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</si>
  <si>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</si>
  <si>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</si>
  <si>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</si>
  <si>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</si>
  <si>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</si>
  <si>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</si>
  <si>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</si>
  <si>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</si>
  <si>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</si>
  <si>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</si>
  <si>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</si>
  <si>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</si>
  <si>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</si>
  <si>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</si>
  <si>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</si>
  <si>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</si>
  <si>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</si>
  <si>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</si>
  <si>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</si>
  <si>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</si>
  <si>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</si>
  <si>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</si>
  <si>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</si>
  <si>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</si>
  <si>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</si>
  <si>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</si>
  <si>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</si>
  <si>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</si>
  <si>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</si>
  <si>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</si>
  <si>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</si>
  <si>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</si>
  <si>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</si>
  <si>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</si>
  <si>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</si>
  <si>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</si>
  <si>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</si>
  <si>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</si>
  <si>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</si>
  <si>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</si>
  <si>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</si>
  <si>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</si>
  <si>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</si>
  <si>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</si>
  <si>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</si>
  <si>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</si>
  <si>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</si>
  <si>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</si>
  <si>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</si>
  <si>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</si>
  <si>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</si>
  <si>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</si>
  <si>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</si>
  <si>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</si>
  <si>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</si>
  <si>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</si>
  <si>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</si>
  <si>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</si>
  <si>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</si>
  <si>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</si>
  <si>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</si>
  <si>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</si>
  <si>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</si>
  <si>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</si>
  <si>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</si>
  <si>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</si>
  <si>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</si>
  <si>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</si>
  <si>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</si>
  <si>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</si>
  <si>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</si>
  <si>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</si>
  <si>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</si>
  <si>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</si>
  <si>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</si>
  <si>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</si>
  <si>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</si>
  <si>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</si>
  <si>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</si>
  <si>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</si>
  <si>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</si>
  <si>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</si>
  <si>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</si>
  <si>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</si>
  <si>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</si>
  <si>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</si>
  <si>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</si>
  <si>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</si>
  <si>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</si>
  <si>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</si>
  <si>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</si>
  <si>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</si>
  <si>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</si>
  <si>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</si>
  <si>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</si>
  <si>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</si>
  <si>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</si>
  <si>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</si>
  <si>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</si>
  <si>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</si>
  <si>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</si>
  <si>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</si>
  <si>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</si>
  <si>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</si>
  <si>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</si>
  <si>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</si>
  <si>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</si>
  <si>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</si>
  <si>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</si>
  <si>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</si>
  <si>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</si>
  <si>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</si>
  <si>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</si>
  <si>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</si>
  <si>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</si>
  <si>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</si>
  <si>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</si>
  <si>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</si>
  <si>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</si>
  <si>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</si>
  <si>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</si>
  <si>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</si>
  <si>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</si>
  <si>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</si>
  <si>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</si>
  <si>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</si>
  <si>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</si>
  <si>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</si>
  <si>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</si>
  <si>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</si>
  <si>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</si>
  <si>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</si>
  <si>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</si>
  <si>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</si>
  <si>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</si>
  <si>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</si>
  <si>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</si>
  <si>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</si>
  <si>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</si>
  <si>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</si>
  <si>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</si>
  <si>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</si>
  <si>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</si>
  <si>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</si>
  <si>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</si>
  <si>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</si>
  <si>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</si>
  <si>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</si>
  <si>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</si>
  <si>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</si>
  <si>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</si>
  <si>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</si>
  <si>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</si>
  <si>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</si>
  <si>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</si>
  <si>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</si>
  <si>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</si>
  <si>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</si>
  <si>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</si>
  <si>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</si>
  <si>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</si>
  <si>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</si>
  <si>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</si>
  <si>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</si>
  <si>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</si>
  <si>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</si>
  <si>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</si>
  <si>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</si>
  <si>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</si>
  <si>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</si>
  <si>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</si>
  <si>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</si>
  <si>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</si>
  <si>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</si>
  <si>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</si>
  <si>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</si>
  <si>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</si>
  <si>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</si>
  <si>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</si>
  <si>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</si>
  <si>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</si>
  <si>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</si>
  <si>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</si>
  <si>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</si>
  <si>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</si>
  <si>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</si>
  <si>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</si>
  <si>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</si>
  <si>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</si>
  <si>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</si>
  <si>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</si>
  <si>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</si>
  <si>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</si>
  <si>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</si>
  <si>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</si>
  <si>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</si>
  <si>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</si>
  <si>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</si>
  <si>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</si>
  <si>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</si>
  <si>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</si>
  <si>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</si>
  <si>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</si>
  <si>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</si>
  <si>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</si>
  <si>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</si>
  <si>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</si>
  <si>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</si>
  <si>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</si>
  <si>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</si>
  <si>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</si>
  <si>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</si>
  <si>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</si>
  <si>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</si>
  <si>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</si>
  <si>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</si>
  <si>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</si>
  <si>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</si>
  <si>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</si>
  <si>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</si>
  <si>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</si>
  <si>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</si>
  <si>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</si>
  <si>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</si>
  <si>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</si>
  <si>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</si>
  <si>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</si>
  <si>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</si>
  <si>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</si>
  <si>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</si>
  <si>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</si>
  <si>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</si>
  <si>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</si>
  <si>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</si>
  <si>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</si>
  <si>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</si>
  <si>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</si>
  <si>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</si>
  <si>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</si>
  <si>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</si>
  <si>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</si>
  <si>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</si>
  <si>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</si>
  <si>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</si>
  <si>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</si>
  <si>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</si>
  <si>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</si>
  <si>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</si>
  <si>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</si>
  <si>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</si>
  <si>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</si>
  <si>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</si>
  <si>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</si>
  <si>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</si>
  <si>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</si>
  <si>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</si>
  <si>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</si>
  <si>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</si>
  <si>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</si>
  <si>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</si>
  <si>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</si>
  <si>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</si>
  <si>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</si>
  <si>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</si>
  <si>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</si>
  <si>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</si>
  <si>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</si>
  <si>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</si>
  <si>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</si>
  <si>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</si>
  <si>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</si>
  <si>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</si>
  <si>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</si>
  <si>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</si>
  <si>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</si>
  <si>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</si>
  <si>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</si>
  <si>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</si>
  <si>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</si>
  <si>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</si>
  <si>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</si>
  <si>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</si>
  <si>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</si>
  <si>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</si>
  <si>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</si>
  <si>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</si>
  <si>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</si>
  <si>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</si>
  <si>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</si>
  <si>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</si>
  <si>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</si>
  <si>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</si>
  <si>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</si>
  <si>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</si>
  <si>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</si>
  <si>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</si>
  <si>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</si>
  <si>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</si>
  <si>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</si>
  <si>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</si>
  <si>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</si>
  <si>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</si>
  <si>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</si>
  <si>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</si>
  <si>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</si>
  <si>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</si>
  <si>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</si>
  <si>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</si>
  <si>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</si>
  <si>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</si>
  <si>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</si>
  <si>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</si>
  <si>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</si>
  <si>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</si>
  <si>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</si>
  <si>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</si>
  <si>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</si>
  <si>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</si>
  <si>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</si>
  <si>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</si>
  <si>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</si>
  <si>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</si>
  <si>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</si>
  <si>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</si>
  <si>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</si>
  <si>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</si>
  <si>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</si>
  <si>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</si>
  <si>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</si>
  <si>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</si>
  <si>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</si>
  <si>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</si>
  <si>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</si>
  <si>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</si>
  <si>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</si>
  <si>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</si>
  <si>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</si>
  <si>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</si>
  <si>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</si>
  <si>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</si>
  <si>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</si>
  <si>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</si>
  <si>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</si>
  <si>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</si>
  <si>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</si>
  <si>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</si>
  <si>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</si>
  <si>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</si>
  <si>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</si>
  <si>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</si>
  <si>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</si>
  <si>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</si>
  <si>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</si>
  <si>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</si>
  <si>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</si>
  <si>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</si>
  <si>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</si>
  <si>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</si>
  <si>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</si>
  <si>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</si>
  <si>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</si>
  <si>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</si>
  <si>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</si>
  <si>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</si>
  <si>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</si>
  <si>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</si>
  <si>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</si>
  <si>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</si>
  <si>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</si>
  <si>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</si>
  <si>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</si>
  <si>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</si>
  <si>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</si>
  <si>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</si>
  <si>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</si>
  <si>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</si>
  <si>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</si>
  <si>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</si>
  <si>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</si>
  <si>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</si>
  <si>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</si>
  <si>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</si>
  <si>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</si>
  <si>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</si>
  <si>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</si>
  <si>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</si>
  <si>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</si>
  <si>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</si>
  <si>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</si>
  <si>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</si>
  <si>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</si>
  <si>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</si>
  <si>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</si>
  <si>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</si>
  <si>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</si>
  <si>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</si>
  <si>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</si>
  <si>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</si>
  <si>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</si>
  <si>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</si>
  <si>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</si>
  <si>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</si>
  <si>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</si>
  <si>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</si>
  <si>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</si>
  <si>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</si>
  <si>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</si>
  <si>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</si>
  <si>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</si>
  <si>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</si>
  <si>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</si>
  <si>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</si>
  <si>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</si>
  <si>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</si>
  <si>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</si>
  <si>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</si>
  <si>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</si>
  <si>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</si>
  <si>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</si>
  <si>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</si>
  <si>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</si>
  <si>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</si>
  <si>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</si>
  <si>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</si>
  <si>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</si>
  <si>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</si>
  <si>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</si>
  <si>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</si>
  <si>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</si>
  <si>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</si>
  <si>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</si>
  <si>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</si>
  <si>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</si>
  <si>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</si>
  <si>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</si>
  <si>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</si>
  <si>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</si>
  <si>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</si>
  <si>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</si>
  <si>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</si>
  <si>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</si>
  <si>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</si>
  <si>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</si>
  <si>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</si>
  <si>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</si>
  <si>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</si>
  <si>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</si>
  <si>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</si>
  <si>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</si>
  <si>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</si>
  <si>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</si>
  <si>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</si>
  <si>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</si>
  <si>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</si>
  <si>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</si>
  <si>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</si>
  <si>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</si>
  <si>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</si>
  <si>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</si>
  <si>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</si>
  <si>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</si>
  <si>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</si>
  <si>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</si>
  <si>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</si>
  <si>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</si>
  <si>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</si>
  <si>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</si>
  <si>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</si>
  <si>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</si>
  <si>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</si>
  <si>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</si>
  <si>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</si>
  <si>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</si>
  <si>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</si>
  <si>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</si>
  <si>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</si>
  <si>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</si>
  <si>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</si>
  <si>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</si>
  <si>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</si>
  <si>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</si>
  <si>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</si>
  <si>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</si>
  <si>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</si>
  <si>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</si>
  <si>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</si>
  <si>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</si>
  <si>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</si>
  <si>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</si>
  <si>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</si>
  <si>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</si>
  <si>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</si>
  <si>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</si>
  <si>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</si>
  <si>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</si>
  <si>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</si>
  <si>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</si>
  <si>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</si>
  <si>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</si>
  <si>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</si>
  <si>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</si>
  <si>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</si>
  <si>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</si>
  <si>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</si>
  <si>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</si>
  <si>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</si>
  <si>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</si>
  <si>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</si>
  <si>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</si>
  <si>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</si>
  <si>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</si>
  <si>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</si>
  <si>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</si>
  <si>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</si>
  <si>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</si>
  <si>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</si>
  <si>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</si>
  <si>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</si>
  <si>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</si>
  <si>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</si>
  <si>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</si>
  <si>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</si>
  <si>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</si>
  <si>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</si>
  <si>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</si>
  <si>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</si>
  <si>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</si>
  <si>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</si>
  <si>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</si>
  <si>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</si>
  <si>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</si>
  <si>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</si>
  <si>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</si>
  <si>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</si>
  <si>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</si>
  <si>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</si>
  <si>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</si>
  <si>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</si>
  <si>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</si>
  <si>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</si>
  <si>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</si>
  <si>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</si>
  <si>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</si>
  <si>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</si>
  <si>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</si>
  <si>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</si>
  <si>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</si>
  <si>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</si>
  <si>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</si>
  <si>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</si>
  <si>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</si>
  <si>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</si>
  <si>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</si>
  <si>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</si>
  <si>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</si>
  <si>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</si>
  <si>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</si>
  <si>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</si>
  <si>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</si>
  <si>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</si>
  <si>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</si>
  <si>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</si>
  <si>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</si>
  <si>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</si>
  <si>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</si>
  <si>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</si>
  <si>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</si>
  <si>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</si>
  <si>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</si>
  <si>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</si>
  <si>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</si>
  <si>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</si>
  <si>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</si>
  <si>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</si>
  <si>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</si>
  <si>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</si>
  <si>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</si>
  <si>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</si>
  <si>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</si>
  <si>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</si>
  <si>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</si>
  <si>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</si>
  <si>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</si>
  <si>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</si>
  <si>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</si>
  <si>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</si>
  <si>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</si>
  <si>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</si>
  <si>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</si>
  <si>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</si>
  <si>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</si>
  <si>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</si>
  <si>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</si>
  <si>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</si>
  <si>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</si>
  <si>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</si>
  <si>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</si>
  <si>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</si>
  <si>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</si>
  <si>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</si>
  <si>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</si>
  <si>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</si>
  <si>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</si>
  <si>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</si>
  <si>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</si>
  <si>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</si>
  <si>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</si>
  <si>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</si>
  <si>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</si>
  <si>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</si>
  <si>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</si>
  <si>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</si>
  <si>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</si>
  <si>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</si>
  <si>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</si>
  <si>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</si>
  <si>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</si>
  <si>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</si>
  <si>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</si>
  <si>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</si>
  <si>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</si>
  <si>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</si>
  <si>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</si>
  <si>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</si>
  <si>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</si>
  <si>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</si>
  <si>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</si>
  <si>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</si>
  <si>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</si>
  <si>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</si>
  <si>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</si>
  <si>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</si>
  <si>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</si>
  <si>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</si>
  <si>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</si>
  <si>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</si>
  <si>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</si>
  <si>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</si>
  <si>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</si>
  <si>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</si>
  <si>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</si>
  <si>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</si>
  <si>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</si>
  <si>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</si>
  <si>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</si>
  <si>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</si>
  <si>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</si>
  <si>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</si>
  <si>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</si>
  <si>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</si>
  <si>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</si>
  <si>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</si>
  <si>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</si>
  <si>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</si>
  <si>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</si>
  <si>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</si>
  <si>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</si>
  <si>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</si>
  <si>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</si>
  <si>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</si>
  <si>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</si>
  <si>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</si>
  <si>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</si>
  <si>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</si>
  <si>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</si>
  <si>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</si>
  <si>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</si>
  <si>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</si>
  <si>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</si>
  <si>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</si>
  <si>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</si>
  <si>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</si>
  <si>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</si>
  <si>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</si>
  <si>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</si>
  <si>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</si>
  <si>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</si>
  <si>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</si>
  <si>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</si>
  <si>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</si>
  <si>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</si>
  <si>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</si>
  <si>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</si>
  <si>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</si>
  <si>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</si>
  <si>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</si>
  <si>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</si>
  <si>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</si>
  <si>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</si>
  <si>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</si>
  <si>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</si>
  <si>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</si>
  <si>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</si>
  <si>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</si>
  <si>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</si>
  <si>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</si>
  <si>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</si>
  <si>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</si>
  <si>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</si>
  <si>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</si>
  <si>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</si>
  <si>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</si>
  <si>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</si>
  <si>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</si>
  <si>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</si>
  <si>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</si>
  <si>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</si>
  <si>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</si>
  <si>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</si>
  <si>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</si>
  <si>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</si>
  <si>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</si>
  <si>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</si>
  <si>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</si>
  <si>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</si>
  <si>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</si>
  <si>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</si>
  <si>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</si>
  <si>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</si>
  <si>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</si>
  <si>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</si>
  <si>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</si>
  <si>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</si>
  <si>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</si>
  <si>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</si>
  <si>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</si>
  <si>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</si>
  <si>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</si>
  <si>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</si>
  <si>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</si>
  <si>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</si>
  <si>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</si>
  <si>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</si>
  <si>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</si>
  <si>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</si>
  <si>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</si>
  <si>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</si>
  <si>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</si>
  <si>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</si>
  <si>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</si>
  <si>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</si>
  <si>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</si>
  <si>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</si>
  <si>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</si>
  <si>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</si>
  <si>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</si>
  <si>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</si>
  <si>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</si>
  <si>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</si>
  <si>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</si>
  <si>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</si>
  <si>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</si>
  <si>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</si>
  <si>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</si>
  <si>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</si>
  <si>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</si>
  <si>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</si>
  <si>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</si>
  <si>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</si>
  <si>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</si>
  <si>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</si>
  <si>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</si>
  <si>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</si>
  <si>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</si>
  <si>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</si>
  <si>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</si>
  <si>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</si>
  <si>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</si>
  <si>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</si>
  <si>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</si>
  <si>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</si>
  <si>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</si>
  <si>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</si>
  <si>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</si>
  <si>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</si>
  <si>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</si>
  <si>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</si>
  <si>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</si>
  <si>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</si>
  <si>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</si>
  <si>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</si>
  <si>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</si>
  <si>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</si>
  <si>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</si>
  <si>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</si>
  <si>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</si>
  <si>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</si>
  <si>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</si>
  <si>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</si>
  <si>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</si>
  <si>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</si>
  <si>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</si>
  <si>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</si>
  <si>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</si>
  <si>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</si>
  <si>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</si>
  <si>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</si>
  <si>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</si>
  <si>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</si>
  <si>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</si>
  <si>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</si>
  <si>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</si>
  <si>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</si>
  <si>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</si>
  <si>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</si>
  <si>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</si>
  <si>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</si>
  <si>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</si>
  <si>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</si>
  <si>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</si>
  <si>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</si>
  <si>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</si>
  <si>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</si>
  <si>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</si>
  <si>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</si>
  <si>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</si>
  <si>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</si>
  <si>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</si>
  <si>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</si>
  <si>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</si>
  <si>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</si>
  <si>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</si>
  <si>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</si>
  <si>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</si>
  <si>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</si>
  <si>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</si>
  <si>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</si>
  <si>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</si>
  <si>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</si>
  <si>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</si>
  <si>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</si>
  <si>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</si>
  <si>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</si>
  <si>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</si>
  <si>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</si>
  <si>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</si>
  <si>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</si>
  <si>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</si>
  <si>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</si>
  <si>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</si>
  <si>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</si>
  <si>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</si>
  <si>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</si>
  <si>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</si>
  <si>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</si>
  <si>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</si>
  <si>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</si>
  <si>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</si>
  <si>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</si>
  <si>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</si>
  <si>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</si>
  <si>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</si>
  <si>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</si>
  <si>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</si>
  <si>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</si>
  <si>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</si>
  <si>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</si>
  <si>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</si>
  <si>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</si>
  <si>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</si>
  <si>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</si>
  <si>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</si>
  <si>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</si>
  <si>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</si>
  <si>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</si>
  <si>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</si>
  <si>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</si>
  <si>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</si>
  <si>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</si>
  <si>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</si>
  <si>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</si>
  <si>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</si>
  <si>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</si>
  <si>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</si>
  <si>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</si>
  <si>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</si>
  <si>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</si>
  <si>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</si>
  <si>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</si>
  <si>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</si>
  <si>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</si>
  <si>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</si>
  <si>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</si>
  <si>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</si>
  <si>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</si>
  <si>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</si>
  <si>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</si>
  <si>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</si>
  <si>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</si>
  <si>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</si>
  <si>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</si>
  <si>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</si>
  <si>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</si>
  <si>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</si>
  <si>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</si>
  <si>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</si>
  <si>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</si>
  <si>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</si>
  <si>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</si>
  <si>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</si>
  <si>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</si>
  <si>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</si>
  <si>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</si>
  <si>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</si>
  <si>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</si>
  <si>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</si>
  <si>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</si>
  <si>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</si>
  <si>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</si>
  <si>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</si>
  <si>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</si>
  <si>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</si>
  <si>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</si>
  <si>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</si>
  <si>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</si>
  <si>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</si>
  <si>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</si>
  <si>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</si>
  <si>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</si>
  <si>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</si>
  <si>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</si>
  <si>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</si>
  <si>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</si>
  <si>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</si>
  <si>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</si>
  <si>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</si>
  <si>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</si>
  <si>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</si>
  <si>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</si>
  <si>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</si>
  <si>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</si>
  <si>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</si>
  <si>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</si>
  <si>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</si>
  <si>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</si>
  <si>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</si>
  <si>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</si>
  <si>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</si>
  <si>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</si>
  <si>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</si>
  <si>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</si>
  <si>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</si>
  <si>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</si>
  <si>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</si>
  <si>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</si>
  <si>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</si>
  <si>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</si>
  <si>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</si>
  <si>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</si>
  <si>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</si>
  <si>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</si>
  <si>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</si>
  <si>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</si>
  <si>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</si>
  <si>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</si>
  <si>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</si>
  <si>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</si>
  <si>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</si>
  <si>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</si>
  <si>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</si>
  <si>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</si>
  <si>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</si>
  <si>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</si>
  <si>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</si>
  <si>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</si>
  <si>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</si>
  <si>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</si>
  <si>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</si>
  <si>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</si>
  <si>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</si>
  <si>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</si>
  <si>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</si>
  <si>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</si>
  <si>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</si>
  <si>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</si>
  <si>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</si>
  <si>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</si>
  <si>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</si>
  <si>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</si>
  <si>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</si>
  <si>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</si>
  <si>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</si>
  <si>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</si>
  <si>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</si>
  <si>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</si>
  <si>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</si>
  <si>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</si>
  <si>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</si>
  <si>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</si>
  <si>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</si>
  <si>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</si>
  <si>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</si>
  <si>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</si>
  <si>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</si>
  <si>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</si>
  <si>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</si>
  <si>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</si>
  <si>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</si>
  <si>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</si>
  <si>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</si>
  <si>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</si>
  <si>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</si>
  <si>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</si>
  <si>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</si>
  <si>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</si>
  <si>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</si>
  <si>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</si>
  <si>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</si>
  <si>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</si>
  <si>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</si>
  <si>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</si>
  <si>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</si>
  <si>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</si>
  <si>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</si>
  <si>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</si>
  <si>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</si>
  <si>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</si>
  <si>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</si>
  <si>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</si>
  <si>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</si>
  <si>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</si>
  <si>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</si>
  <si>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</si>
  <si>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</si>
  <si>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</si>
  <si>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</si>
  <si>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</si>
  <si>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</si>
  <si>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</si>
  <si>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</si>
  <si>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</si>
  <si>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</si>
  <si>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</si>
  <si>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</si>
  <si>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</si>
  <si>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</si>
  <si>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</si>
  <si>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</si>
  <si>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</si>
  <si>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</si>
  <si>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</si>
  <si>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</si>
  <si>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</si>
  <si>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</si>
  <si>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</si>
  <si>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</si>
  <si>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</si>
  <si>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</si>
  <si>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</si>
  <si>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</si>
  <si>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</si>
  <si>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</si>
  <si>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</si>
  <si>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</si>
  <si>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</si>
  <si>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</si>
  <si>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</si>
  <si>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</si>
  <si>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</si>
  <si>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</si>
  <si>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</si>
  <si>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</si>
  <si>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</si>
  <si>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</si>
  <si>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</si>
  <si>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</si>
  <si>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</si>
  <si>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</si>
  <si>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</si>
  <si>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</si>
  <si>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</si>
  <si>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</si>
  <si>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</si>
  <si>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</si>
  <si>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</si>
  <si>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</si>
  <si>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</si>
  <si>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</si>
  <si>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</si>
  <si>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</si>
  <si>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</si>
  <si>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</si>
  <si>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</si>
  <si>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</si>
  <si>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</si>
  <si>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</si>
  <si>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</si>
  <si>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</si>
  <si>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</si>
  <si>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</si>
  <si>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</si>
  <si>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</si>
  <si>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</si>
  <si>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</si>
  <si>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</si>
  <si>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</si>
  <si>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</si>
  <si>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</si>
  <si>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</si>
  <si>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</si>
  <si>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</si>
  <si>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</si>
  <si>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</si>
  <si>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</si>
  <si>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</si>
  <si>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</si>
  <si>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</si>
  <si>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</si>
  <si>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</si>
  <si>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</si>
  <si>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</si>
  <si>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</si>
  <si>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</si>
  <si>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</si>
  <si>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</si>
  <si>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</si>
  <si>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</si>
  <si>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</si>
  <si>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</si>
  <si>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</si>
  <si>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</si>
  <si>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</si>
  <si>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</si>
  <si>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</si>
  <si>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</si>
  <si>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</si>
  <si>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</si>
  <si>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</si>
  <si>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</si>
  <si>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</si>
  <si>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</si>
  <si>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</si>
  <si>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</si>
  <si>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</si>
  <si>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</si>
  <si>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</si>
  <si>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</si>
  <si>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</si>
  <si>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</si>
  <si>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</si>
  <si>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</si>
  <si>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</si>
  <si>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</si>
  <si>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</si>
  <si>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</si>
  <si>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</si>
  <si>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</si>
  <si>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</si>
  <si>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</si>
  <si>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</si>
  <si>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</si>
  <si>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</si>
  <si>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</si>
  <si>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</si>
  <si>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</si>
  <si>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</si>
  <si>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</si>
  <si>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</si>
  <si>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</si>
  <si>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</si>
  <si>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</si>
  <si>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</si>
  <si>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</si>
  <si>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</si>
  <si>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</si>
  <si>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</si>
  <si>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</si>
  <si>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</si>
  <si>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</si>
  <si>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</si>
  <si>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</si>
  <si>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</si>
  <si>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</si>
  <si>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</si>
  <si>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</si>
  <si>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</si>
  <si>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</si>
  <si>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</si>
  <si>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</si>
  <si>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</si>
  <si>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</si>
  <si>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</si>
  <si>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</si>
  <si>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</si>
  <si>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</si>
  <si>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</si>
  <si>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</si>
  <si>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</si>
  <si>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</si>
  <si>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</si>
  <si>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</si>
  <si>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</si>
  <si>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</si>
  <si>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</si>
  <si>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</si>
  <si>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</si>
  <si>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</si>
  <si>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</si>
  <si>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</si>
  <si>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</si>
  <si>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</si>
  <si>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</si>
  <si>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</si>
  <si>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</si>
  <si>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</si>
  <si>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</si>
  <si>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</si>
  <si>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</si>
  <si>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</si>
  <si>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</si>
  <si>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</si>
  <si>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</si>
  <si>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</si>
  <si>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</si>
  <si>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</si>
  <si>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</si>
  <si>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</si>
  <si>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</si>
  <si>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</si>
  <si>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</si>
  <si>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</si>
  <si>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</si>
  <si>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</si>
  <si>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</si>
  <si>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</si>
  <si>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</si>
  <si>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</si>
  <si>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</si>
  <si>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</si>
  <si>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</si>
  <si>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</si>
  <si>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</si>
  <si>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</si>
  <si>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</si>
  <si>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</si>
  <si>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</si>
  <si>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</si>
  <si>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</si>
  <si>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</si>
  <si>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</si>
  <si>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</si>
  <si>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</si>
  <si>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</si>
  <si>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</si>
  <si>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</si>
  <si>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</si>
  <si>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</si>
  <si>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</si>
  <si>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</si>
  <si>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</si>
  <si>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</si>
  <si>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</si>
  <si>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</si>
  <si>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</si>
  <si>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</si>
  <si>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</si>
  <si>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</si>
  <si>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</si>
  <si>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</si>
  <si>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</si>
  <si>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</si>
  <si>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</si>
  <si>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</si>
  <si>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</si>
  <si>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</si>
  <si>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</si>
  <si>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</si>
  <si>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</si>
  <si>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</si>
  <si>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</si>
  <si>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</si>
  <si>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</si>
  <si>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</si>
  <si>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</si>
  <si>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</si>
  <si>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</si>
  <si>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</si>
  <si>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</si>
  <si>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</si>
  <si>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</si>
  <si>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</si>
  <si>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</si>
  <si>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</si>
  <si>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</si>
  <si>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</si>
  <si>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</si>
  <si>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</si>
  <si>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</si>
  <si>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</si>
  <si>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</si>
  <si>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</si>
  <si>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</si>
  <si>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</si>
  <si>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</si>
  <si>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</si>
  <si>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</si>
  <si>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</si>
  <si>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</si>
  <si>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</si>
  <si>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</si>
  <si>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</si>
  <si>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</si>
  <si>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</si>
  <si>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</si>
  <si>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</si>
  <si>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</si>
  <si>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</si>
  <si>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</si>
  <si>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</si>
  <si>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</si>
  <si>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</si>
  <si>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</si>
  <si>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</si>
  <si>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</si>
  <si>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</si>
  <si>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</si>
  <si>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</si>
  <si>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</si>
  <si>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</si>
  <si>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</si>
  <si>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</si>
  <si>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</si>
  <si>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</si>
  <si>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</si>
  <si>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</si>
  <si>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</si>
  <si>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</si>
  <si>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</si>
  <si>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</si>
  <si>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</si>
  <si>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</si>
  <si>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</si>
  <si>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</si>
  <si>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</si>
  <si>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</si>
  <si>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</si>
  <si>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</si>
  <si>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</si>
  <si>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</si>
  <si>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</si>
  <si>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</si>
  <si>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</si>
  <si>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</si>
  <si>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</si>
  <si>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</si>
  <si>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</si>
  <si>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</si>
  <si>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</si>
  <si>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</si>
  <si>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</si>
  <si>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</si>
  <si>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</si>
  <si>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</si>
  <si>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</si>
  <si>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</si>
  <si>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</si>
  <si>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</si>
  <si>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</si>
  <si>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</si>
  <si>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</si>
  <si>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</si>
  <si>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</si>
  <si>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</si>
  <si>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</si>
  <si>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</si>
  <si>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</si>
  <si>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</si>
  <si>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</si>
  <si>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</si>
  <si>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</si>
  <si>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</si>
  <si>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</si>
  <si>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</si>
  <si>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</si>
  <si>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</si>
  <si>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</si>
  <si>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</si>
  <si>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</si>
  <si>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</si>
  <si>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</si>
  <si>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</si>
  <si>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</si>
  <si>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</si>
  <si>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</si>
  <si>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</si>
  <si>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</si>
  <si>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</si>
  <si>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</si>
  <si>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</si>
  <si>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</si>
  <si>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</si>
  <si>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</si>
  <si>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</si>
  <si>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</si>
  <si>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</si>
  <si>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</si>
  <si>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</si>
  <si>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</si>
  <si>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</si>
  <si>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</si>
  <si>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</si>
  <si>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</si>
  <si>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</si>
  <si>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</si>
  <si>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</si>
  <si>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</si>
  <si>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</si>
  <si>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</si>
  <si>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</si>
  <si>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</si>
  <si>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</si>
  <si>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</si>
  <si>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</si>
  <si>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</si>
  <si>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</si>
  <si>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</si>
  <si>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</si>
  <si>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</si>
  <si>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</si>
  <si>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</si>
  <si>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</si>
  <si>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</si>
  <si>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</si>
  <si>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</si>
  <si>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</si>
  <si>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</si>
  <si>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</si>
  <si>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</si>
  <si>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</si>
  <si>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</si>
  <si>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</si>
  <si>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</si>
  <si>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</si>
  <si>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</si>
  <si>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</si>
  <si>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</si>
  <si>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</si>
  <si>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</si>
  <si>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</si>
  <si>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</si>
  <si>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</si>
  <si>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</si>
  <si>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</si>
  <si>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</si>
  <si>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</si>
  <si>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</si>
  <si>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</si>
  <si>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</si>
  <si>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</si>
  <si>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</si>
  <si>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</si>
  <si>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</si>
  <si>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</si>
  <si>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</si>
  <si>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</si>
  <si>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</si>
  <si>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</si>
  <si>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</si>
  <si>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</si>
  <si>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</si>
  <si>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</si>
  <si>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</si>
  <si>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</si>
  <si>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</si>
  <si>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</si>
  <si>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</si>
  <si>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</si>
  <si>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</si>
  <si>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</si>
  <si>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</si>
  <si>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</si>
  <si>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</si>
  <si>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</si>
  <si>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</si>
  <si>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</si>
  <si>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</si>
  <si>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</si>
  <si>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</si>
  <si>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</si>
  <si>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</si>
  <si>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</si>
  <si>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</si>
  <si>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</si>
  <si>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</si>
  <si>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</si>
  <si>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</si>
  <si>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</si>
  <si>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</si>
  <si>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</si>
  <si>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</si>
  <si>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</si>
  <si>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</si>
  <si>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</si>
  <si>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</si>
  <si>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</si>
  <si>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</si>
  <si>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</si>
  <si>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</si>
  <si>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</si>
  <si>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</si>
  <si>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</si>
  <si>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</si>
  <si>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</si>
  <si>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</si>
  <si>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</si>
  <si>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</si>
  <si>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</si>
  <si>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</si>
  <si>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</si>
  <si>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</si>
  <si>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</si>
  <si>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</si>
  <si>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</si>
  <si>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</si>
  <si>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</si>
  <si>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</si>
  <si>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</si>
  <si>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</si>
  <si>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</si>
  <si>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</si>
  <si>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</si>
  <si>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</si>
  <si>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</si>
  <si>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</si>
  <si>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</si>
  <si>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</si>
  <si>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</si>
  <si>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</si>
  <si>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</si>
  <si>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</si>
  <si>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</si>
  <si>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</si>
  <si>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</si>
  <si>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</si>
  <si>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</si>
  <si>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</si>
  <si>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</si>
  <si>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</si>
  <si>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</si>
  <si>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</si>
  <si>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</si>
  <si>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</si>
  <si>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</si>
  <si>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</si>
  <si>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</si>
  <si>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</si>
  <si>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</si>
  <si>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</si>
  <si>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</si>
  <si>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</si>
  <si>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</si>
  <si>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</si>
  <si>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</si>
  <si>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</si>
  <si>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</si>
  <si>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</si>
  <si>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</si>
  <si>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</si>
  <si>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</si>
  <si>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</si>
  <si>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</si>
  <si>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</si>
  <si>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</si>
  <si>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</si>
  <si>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</si>
  <si>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</si>
  <si>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</si>
  <si>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</si>
  <si>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</si>
  <si>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</si>
  <si>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</si>
  <si>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</si>
  <si>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</si>
  <si>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</si>
  <si>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</si>
  <si>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</si>
  <si>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</si>
  <si>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</si>
  <si>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</si>
  <si>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</si>
  <si>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</si>
  <si>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</si>
  <si>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</si>
  <si>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</si>
  <si>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</si>
  <si>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</si>
  <si>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</si>
  <si>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</si>
  <si>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</si>
  <si>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</si>
  <si>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</si>
  <si>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</si>
  <si>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</si>
  <si>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</si>
  <si>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</si>
  <si>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</si>
  <si>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</si>
  <si>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</si>
  <si>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</si>
  <si>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</si>
  <si>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</si>
  <si>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</si>
  <si>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</si>
  <si>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</si>
  <si>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</si>
  <si>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</si>
  <si>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</si>
  <si>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</si>
  <si>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</si>
  <si>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</si>
  <si>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</si>
  <si>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</si>
  <si>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</si>
  <si>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</si>
  <si>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</si>
  <si>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</si>
  <si>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</si>
  <si>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</si>
  <si>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</si>
  <si>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</si>
  <si>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</si>
  <si>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</si>
  <si>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</si>
  <si>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</si>
  <si>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</si>
  <si>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</si>
  <si>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</si>
  <si>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</si>
  <si>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</si>
  <si>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</si>
  <si>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</si>
  <si>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</si>
  <si>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</si>
  <si>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</si>
  <si>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</si>
  <si>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</si>
  <si>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</si>
  <si>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</si>
  <si>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</si>
  <si>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</si>
  <si>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</si>
  <si>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</si>
  <si>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</si>
  <si>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</si>
  <si>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</si>
  <si>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</si>
  <si>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</si>
  <si>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</si>
  <si>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</si>
  <si>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</si>
  <si>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</si>
  <si>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</si>
  <si>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</si>
  <si>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</si>
  <si>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</si>
  <si>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</si>
  <si>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</si>
  <si>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</si>
  <si>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</si>
  <si>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</si>
  <si>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</si>
  <si>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</si>
  <si>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</si>
  <si>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</si>
  <si>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</si>
  <si>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</si>
  <si>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</si>
  <si>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</si>
  <si>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</si>
  <si>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</si>
  <si>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</si>
  <si>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</si>
  <si>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</si>
  <si>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</si>
  <si>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</si>
  <si>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</si>
  <si>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</si>
  <si>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</si>
  <si>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</si>
  <si>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</si>
  <si>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</si>
  <si>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</si>
  <si>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</si>
  <si>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</si>
  <si>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</si>
  <si>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</si>
  <si>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</si>
  <si>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</si>
  <si>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</si>
  <si>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</si>
  <si>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</si>
  <si>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</si>
  <si>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</si>
  <si>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</si>
  <si>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</si>
  <si>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</si>
  <si>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</si>
  <si>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</si>
  <si>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</si>
  <si>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</si>
  <si>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</si>
  <si>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</si>
  <si>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</si>
  <si>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</si>
  <si>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</si>
  <si>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</si>
  <si>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</si>
  <si>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</si>
  <si>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</si>
  <si>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</si>
  <si>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</si>
  <si>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</si>
  <si>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</si>
  <si>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</si>
  <si>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</si>
  <si>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</si>
  <si>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</si>
  <si>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</si>
  <si>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</si>
  <si>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</si>
  <si>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</si>
  <si>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</si>
  <si>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</si>
  <si>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</si>
  <si>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</si>
  <si>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</si>
  <si>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</si>
  <si>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</si>
  <si>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</si>
  <si>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</si>
  <si>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</si>
  <si>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</si>
  <si>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</si>
  <si>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</si>
  <si>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</si>
  <si>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</si>
  <si>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</si>
  <si>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</si>
  <si>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</si>
  <si>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</si>
  <si>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</si>
  <si>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</si>
  <si>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</si>
  <si>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</si>
  <si>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</si>
  <si>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</si>
  <si>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</si>
  <si>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</si>
  <si>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</si>
  <si>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</si>
  <si>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</si>
  <si>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</si>
  <si>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</si>
  <si>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</si>
  <si>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</si>
  <si>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</si>
  <si>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</si>
  <si>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</si>
  <si>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</si>
  <si>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</si>
  <si>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</si>
  <si>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</si>
  <si>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</si>
  <si>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</si>
  <si>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</si>
  <si>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</si>
  <si>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</si>
  <si>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</si>
  <si>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</si>
  <si>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</si>
  <si>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</si>
  <si>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</si>
  <si>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</si>
  <si>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</si>
  <si>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</si>
  <si>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</si>
  <si>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</si>
  <si>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</si>
  <si>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</si>
  <si>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</si>
  <si>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</si>
  <si>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</si>
  <si>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</si>
  <si>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</si>
  <si>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</si>
  <si>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</si>
  <si>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</si>
  <si>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</si>
  <si>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</si>
  <si>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</si>
  <si>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</si>
  <si>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</si>
  <si>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</si>
  <si>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</si>
  <si>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</si>
  <si>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</si>
  <si>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</si>
  <si>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</si>
  <si>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</si>
  <si>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</si>
  <si>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</si>
  <si>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</si>
  <si>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</si>
  <si>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</si>
  <si>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</si>
  <si>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</si>
  <si>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</si>
  <si>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</si>
  <si>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</si>
  <si>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</si>
  <si>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</si>
  <si>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</si>
  <si>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</si>
  <si>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</si>
  <si>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</si>
  <si>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</si>
  <si>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</si>
  <si>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</si>
  <si>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</si>
  <si>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</si>
  <si>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</si>
  <si>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</si>
  <si>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</si>
  <si>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</si>
  <si>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</si>
  <si>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</si>
  <si>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</si>
  <si>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</si>
  <si>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</si>
  <si>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</si>
  <si>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</si>
  <si>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</si>
  <si>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</si>
  <si>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</si>
  <si>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</si>
  <si>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</si>
  <si>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</si>
  <si>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</si>
  <si>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</si>
  <si>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</si>
  <si>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</si>
  <si>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</si>
  <si>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</si>
  <si>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</si>
  <si>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</si>
  <si>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</si>
  <si>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</si>
  <si>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</si>
  <si>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</si>
  <si>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</si>
  <si>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</si>
  <si>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</si>
  <si>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</si>
  <si>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</si>
  <si>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</si>
  <si>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</si>
  <si>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</si>
  <si>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</si>
  <si>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</si>
  <si>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</si>
  <si>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</si>
  <si>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</si>
  <si>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</si>
  <si>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</si>
  <si>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</si>
  <si>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</si>
  <si>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</si>
  <si>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</si>
  <si>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</si>
  <si>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</si>
  <si>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</si>
  <si>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</si>
  <si>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</si>
  <si>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</si>
  <si>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</si>
  <si>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</si>
  <si>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</si>
  <si>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</si>
  <si>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</si>
  <si>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</si>
  <si>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</si>
  <si>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</si>
  <si>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</si>
  <si>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</si>
  <si>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</si>
  <si>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</si>
  <si>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</si>
  <si>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</si>
  <si>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</si>
  <si>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</si>
  <si>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</si>
  <si>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</si>
  <si>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</si>
  <si>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</si>
  <si>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</si>
  <si>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</si>
  <si>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</si>
  <si>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</si>
  <si>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</si>
  <si>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</si>
  <si>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</si>
  <si>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</si>
  <si>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</si>
  <si>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</si>
  <si>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</si>
  <si>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</si>
  <si>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</si>
  <si>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</si>
  <si>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</si>
  <si>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</si>
  <si>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</si>
  <si>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</si>
  <si>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</si>
  <si>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</si>
  <si>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</si>
  <si>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</si>
  <si>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</si>
  <si>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</si>
  <si>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</si>
  <si>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</si>
  <si>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</si>
  <si>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</si>
  <si>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</si>
  <si>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</si>
  <si>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</si>
  <si>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</si>
  <si>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</si>
  <si>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</si>
  <si>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</si>
  <si>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</si>
  <si>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</si>
  <si>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</si>
  <si>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</si>
  <si>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</si>
  <si>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</si>
  <si>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</si>
  <si>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</si>
  <si>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</si>
  <si>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</si>
  <si>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</si>
  <si>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</si>
  <si>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</si>
  <si>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</si>
  <si>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</si>
  <si>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</si>
  <si>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</si>
  <si>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</si>
  <si>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</si>
  <si>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</si>
  <si>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</si>
  <si>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</si>
  <si>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</si>
  <si>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</si>
  <si>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</si>
  <si>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</si>
  <si>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</si>
  <si>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</si>
  <si>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</si>
  <si>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</si>
  <si>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</si>
  <si>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</si>
  <si>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</si>
  <si>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</si>
  <si>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</si>
  <si>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</si>
  <si>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</si>
  <si>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</si>
  <si>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</si>
  <si>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</si>
  <si>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</si>
  <si>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</si>
  <si>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</si>
  <si>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</si>
  <si>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</si>
  <si>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</si>
  <si>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</si>
  <si>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</si>
  <si>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</si>
  <si>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</si>
  <si>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</si>
  <si>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</si>
  <si>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</si>
  <si>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</si>
  <si>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</si>
  <si>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</si>
  <si>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</si>
  <si>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</si>
  <si>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</si>
  <si>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</si>
  <si>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</si>
  <si>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</si>
  <si>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</si>
  <si>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</si>
  <si>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</si>
  <si>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</si>
  <si>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</si>
  <si>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</si>
  <si>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</si>
  <si>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</si>
  <si>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</si>
  <si>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</si>
  <si>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</si>
  <si>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</si>
  <si>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</si>
  <si>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</si>
  <si>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</si>
  <si>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</si>
  <si>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</si>
  <si>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</si>
  <si>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</si>
  <si>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</si>
  <si>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</si>
  <si>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</si>
  <si>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</si>
  <si>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</si>
  <si>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</si>
  <si>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</si>
  <si>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</si>
  <si>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</si>
  <si>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</si>
  <si>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</si>
  <si>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</si>
  <si>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</si>
  <si>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</si>
  <si>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</si>
  <si>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</si>
  <si>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</si>
  <si>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</si>
  <si>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</si>
  <si>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</si>
  <si>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</si>
  <si>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</si>
  <si>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</si>
  <si>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</si>
  <si>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</si>
  <si>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</si>
  <si>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</si>
  <si>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</si>
  <si>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</si>
  <si>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</si>
  <si>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</si>
  <si>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</si>
  <si>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</si>
  <si>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</si>
  <si>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</si>
  <si>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</si>
  <si>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</si>
  <si>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</si>
  <si>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</si>
  <si>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</si>
  <si>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</si>
  <si>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</si>
  <si>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</si>
  <si>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</si>
  <si>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</si>
  <si>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</si>
  <si>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</si>
  <si>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</si>
  <si>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</si>
  <si>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</si>
  <si>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</si>
  <si>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</si>
  <si>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</si>
  <si>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</si>
  <si>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</si>
  <si>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</si>
  <si>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</si>
  <si>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</si>
  <si>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</si>
  <si>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</si>
  <si>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</si>
  <si>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</si>
  <si>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</si>
  <si>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</si>
  <si>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</si>
  <si>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</si>
  <si>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</si>
  <si>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</si>
  <si>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</si>
  <si>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</si>
  <si>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</si>
  <si>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</si>
  <si>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</si>
  <si>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</si>
  <si>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</si>
  <si>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</si>
  <si>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</si>
  <si>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</si>
  <si>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</si>
  <si>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</si>
  <si>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</si>
  <si>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</si>
  <si>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</si>
  <si>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</si>
  <si>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</si>
  <si>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</si>
  <si>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</si>
  <si>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</si>
  <si>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</si>
  <si>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</si>
  <si>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</si>
  <si>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</si>
  <si>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</si>
  <si>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</si>
  <si>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</si>
  <si>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</si>
  <si>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</si>
  <si>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</si>
  <si>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</si>
  <si>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</si>
  <si>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</si>
  <si>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</si>
  <si>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</si>
  <si>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</si>
  <si>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</si>
  <si>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</si>
  <si>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</si>
  <si>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</si>
  <si>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</si>
  <si>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</si>
  <si>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</si>
  <si>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</si>
  <si>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</si>
  <si>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</si>
  <si>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</si>
  <si>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</si>
  <si>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</si>
  <si>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</si>
  <si>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</si>
  <si>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</si>
  <si>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</si>
  <si>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</si>
  <si>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</si>
  <si>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</si>
  <si>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</si>
  <si>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</si>
  <si>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</si>
  <si>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</si>
  <si>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</si>
  <si>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</si>
  <si>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</si>
  <si>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</si>
  <si>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</si>
  <si>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</si>
  <si>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</si>
  <si>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</si>
  <si>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</si>
  <si>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</si>
  <si>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</si>
  <si>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</si>
  <si>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</si>
  <si>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</si>
  <si>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</si>
  <si>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</si>
  <si>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</si>
  <si>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</si>
  <si>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</si>
  <si>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</si>
  <si>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</si>
  <si>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</si>
  <si>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</si>
  <si>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</si>
  <si>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</si>
  <si>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</si>
  <si>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</si>
  <si>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</si>
  <si>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</si>
  <si>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</si>
  <si>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</si>
  <si>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</si>
  <si>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</si>
  <si>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</si>
  <si>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</si>
  <si>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</si>
  <si>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</si>
  <si>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</si>
  <si>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</si>
  <si>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</si>
  <si>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</si>
  <si>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</si>
  <si>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</si>
  <si>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</si>
  <si>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</si>
  <si>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</si>
  <si>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</si>
  <si>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</si>
  <si>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</si>
  <si>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</si>
  <si>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</si>
  <si>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</si>
  <si>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</si>
  <si>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</si>
  <si>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</si>
  <si>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</si>
  <si>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</si>
  <si>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</si>
  <si>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</si>
  <si>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</si>
  <si>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</si>
  <si>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</si>
  <si>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</si>
  <si>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</si>
  <si>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</si>
  <si>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</si>
  <si>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</si>
  <si>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</si>
  <si>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</si>
  <si>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</si>
  <si>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</si>
  <si>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</si>
  <si>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</si>
  <si>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</si>
  <si>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</si>
  <si>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</si>
  <si>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</si>
  <si>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</si>
  <si>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</si>
  <si>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</si>
  <si>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</si>
  <si>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</si>
  <si>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</si>
  <si>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</si>
  <si>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</si>
  <si>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</si>
  <si>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</si>
  <si>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</si>
  <si>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</si>
  <si>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</si>
  <si>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</si>
  <si>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</si>
  <si>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</si>
  <si>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</si>
  <si>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</si>
  <si>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</si>
  <si>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</si>
  <si>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</si>
  <si>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</si>
  <si>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</si>
  <si>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</si>
  <si>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</si>
  <si>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</si>
  <si>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</si>
  <si>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</si>
  <si>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</si>
  <si>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</si>
  <si>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</si>
  <si>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</si>
  <si>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</si>
  <si>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</si>
  <si>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</si>
  <si>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</si>
  <si>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</si>
  <si>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</si>
  <si>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</si>
  <si>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</si>
  <si>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</si>
  <si>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</si>
  <si>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</si>
  <si>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</si>
  <si>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</si>
  <si>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</si>
  <si>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</si>
  <si>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</si>
  <si>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</si>
  <si>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</si>
  <si>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</si>
  <si>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</si>
  <si>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</si>
  <si>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</si>
  <si>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</si>
  <si>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</si>
  <si>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</si>
  <si>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</si>
  <si>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</si>
  <si>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</si>
  <si>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</si>
  <si>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</si>
  <si>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</si>
  <si>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</si>
  <si>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</si>
  <si>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</si>
  <si>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</si>
  <si>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</si>
  <si>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</si>
  <si>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</si>
  <si>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</si>
  <si>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</si>
  <si>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</si>
  <si>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</si>
  <si>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</si>
  <si>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</si>
  <si>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</si>
  <si>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</si>
  <si>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</si>
  <si>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</si>
  <si>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</si>
  <si>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</si>
  <si>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</si>
  <si>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</si>
  <si>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</si>
  <si>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</si>
  <si>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</si>
  <si>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</si>
  <si>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</si>
  <si>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</si>
  <si>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</si>
  <si>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</si>
  <si>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</si>
  <si>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</si>
  <si>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</si>
  <si>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</si>
  <si>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</si>
  <si>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</si>
  <si>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</si>
  <si>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</si>
  <si>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</si>
  <si>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</si>
  <si>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</si>
  <si>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</si>
  <si>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</si>
  <si>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</si>
  <si>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</si>
  <si>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</si>
  <si>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</si>
  <si>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</si>
  <si>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</si>
  <si>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</si>
  <si>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</si>
  <si>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</si>
  <si>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</si>
  <si>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</si>
  <si>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</si>
  <si>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</si>
  <si>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</si>
  <si>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</si>
  <si>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</si>
  <si>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</si>
  <si>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</si>
  <si>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</si>
  <si>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</si>
  <si>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</si>
  <si>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</si>
  <si>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</si>
  <si>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</si>
  <si>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</si>
  <si>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</si>
  <si>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</si>
  <si>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</si>
  <si>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</si>
  <si>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</si>
  <si>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</si>
  <si>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</si>
  <si>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</si>
  <si>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</si>
  <si>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</si>
  <si>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</si>
  <si>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</si>
  <si>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</si>
  <si>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</si>
  <si>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</si>
  <si>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</si>
  <si>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</si>
  <si>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</si>
  <si>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</si>
  <si>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</si>
  <si>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</si>
  <si>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</si>
  <si>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</si>
  <si>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</si>
  <si>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</si>
  <si>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</si>
  <si>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</si>
  <si>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</si>
  <si>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</si>
  <si>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</si>
  <si>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</si>
  <si>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</si>
  <si>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</si>
  <si>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</si>
  <si>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</si>
  <si>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</si>
  <si>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</si>
  <si>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</si>
  <si>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</si>
  <si>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</si>
  <si>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</si>
  <si>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</si>
  <si>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</si>
  <si>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</si>
  <si>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</si>
  <si>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</si>
  <si>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</si>
  <si>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</si>
  <si>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</si>
  <si>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</si>
  <si>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</si>
  <si>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</si>
  <si>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</si>
  <si>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</si>
  <si>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</si>
  <si>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</si>
  <si>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</si>
  <si>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</si>
  <si>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</si>
  <si>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</si>
  <si>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</si>
  <si>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</si>
  <si>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</si>
  <si>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</si>
  <si>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</si>
  <si>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</si>
  <si>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</si>
  <si>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</si>
  <si>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</si>
  <si>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</si>
  <si>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</si>
  <si>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</si>
  <si>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</si>
  <si>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</si>
  <si>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</si>
  <si>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</si>
  <si>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</si>
  <si>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</si>
  <si>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</si>
  <si>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</si>
  <si>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</si>
  <si>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</si>
  <si>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</si>
  <si>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</si>
  <si>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</si>
  <si>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</si>
  <si>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</si>
  <si>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</si>
  <si>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</si>
  <si>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</si>
  <si>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</si>
  <si>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</si>
  <si>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</si>
  <si>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</si>
  <si>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</si>
  <si>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</si>
  <si>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</si>
  <si>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</si>
  <si>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</si>
  <si>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</si>
  <si>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</si>
  <si>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</si>
  <si>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</si>
  <si>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</si>
  <si>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</si>
  <si>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</si>
  <si>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</si>
  <si>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</si>
  <si>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</si>
  <si>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</si>
  <si>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</si>
  <si>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</si>
  <si>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</si>
  <si>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</si>
  <si>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</si>
  <si>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</si>
  <si>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</si>
  <si>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</si>
  <si>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</si>
  <si>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</si>
  <si>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</si>
  <si>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</si>
  <si>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</si>
  <si>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</si>
  <si>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</si>
  <si>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</si>
  <si>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</si>
  <si>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</si>
  <si>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</si>
  <si>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</si>
  <si>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</si>
  <si>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</si>
  <si>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</si>
  <si>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</si>
  <si>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</si>
  <si>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</si>
  <si>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</si>
  <si>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</si>
  <si>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</si>
  <si>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</si>
  <si>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</si>
  <si>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</si>
  <si>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</si>
  <si>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</si>
  <si>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</si>
  <si>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</si>
  <si>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</si>
  <si>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</si>
  <si>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</si>
  <si>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</si>
  <si>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</si>
  <si>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</si>
  <si>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</si>
  <si>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</si>
  <si>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</si>
  <si>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</si>
  <si>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</si>
  <si>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</si>
  <si>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</si>
  <si>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</si>
  <si>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</si>
  <si>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</si>
  <si>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</si>
  <si>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</si>
  <si>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</si>
  <si>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</si>
  <si>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</si>
  <si>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</si>
  <si>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</si>
  <si>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</si>
  <si>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</si>
  <si>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</si>
  <si>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</si>
  <si>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</si>
  <si>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</si>
  <si>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</si>
  <si>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</si>
  <si>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</si>
  <si>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</si>
  <si>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</si>
  <si>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</si>
  <si>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</si>
  <si>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</si>
  <si>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</si>
  <si>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</si>
  <si>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</si>
  <si>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</si>
  <si>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</si>
  <si>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</si>
  <si>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</si>
  <si>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</si>
  <si>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</si>
  <si>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</si>
  <si>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</si>
  <si>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</si>
  <si>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</si>
  <si>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</si>
  <si>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</si>
  <si>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</si>
  <si>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</si>
  <si>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</si>
  <si>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</si>
  <si>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</si>
  <si>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</si>
  <si>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</si>
  <si>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</si>
  <si>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</si>
  <si>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</si>
  <si>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</si>
  <si>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</si>
  <si>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</si>
  <si>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</si>
  <si>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</si>
  <si>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</si>
  <si>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</si>
  <si>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</si>
  <si>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</si>
  <si>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</si>
  <si>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</si>
  <si>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</si>
  <si>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</si>
  <si>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</si>
  <si>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</si>
  <si>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</si>
  <si>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</si>
  <si>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</si>
  <si>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</si>
  <si>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</si>
  <si>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</si>
  <si>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</si>
  <si>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</si>
  <si>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</si>
  <si>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</si>
  <si>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</si>
  <si>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</si>
  <si>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</si>
  <si>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</si>
  <si>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</si>
  <si>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</si>
  <si>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</si>
  <si>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</si>
  <si>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</si>
  <si>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</si>
  <si>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</si>
  <si>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</si>
  <si>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</si>
  <si>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</si>
  <si>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</si>
  <si>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</si>
  <si>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</si>
  <si>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</si>
  <si>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</si>
  <si>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</si>
  <si>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</si>
  <si>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</si>
  <si>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</si>
  <si>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</si>
  <si>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</si>
  <si>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</si>
  <si>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</si>
  <si>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</si>
  <si>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</si>
  <si>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</si>
  <si>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</si>
  <si>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</si>
  <si>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</si>
  <si>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</si>
  <si>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</si>
  <si>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</si>
  <si>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</si>
  <si>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</si>
  <si>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</si>
  <si>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</si>
  <si>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</si>
  <si>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</si>
  <si>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</si>
  <si>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</si>
  <si>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</si>
  <si>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</si>
  <si>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</si>
  <si>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</si>
  <si>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</si>
  <si>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</si>
  <si>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</si>
  <si>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</si>
  <si>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</si>
  <si>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</si>
  <si>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</si>
  <si>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</si>
  <si>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</si>
  <si>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</si>
  <si>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</si>
  <si>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</si>
  <si>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</si>
  <si>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</si>
  <si>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</si>
  <si>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</si>
  <si>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</si>
  <si>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</si>
  <si>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</si>
  <si>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</si>
  <si>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</si>
  <si>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</si>
  <si>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</si>
  <si>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</si>
  <si>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</si>
  <si>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</si>
  <si>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</si>
  <si>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</si>
  <si>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</si>
  <si>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</si>
  <si>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</si>
  <si>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</si>
  <si>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</si>
  <si>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</si>
  <si>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</si>
  <si>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</si>
  <si>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</si>
  <si>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</si>
  <si>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</si>
  <si>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</si>
  <si>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</si>
  <si>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</si>
  <si>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</si>
  <si>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</si>
  <si>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</si>
  <si>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</si>
  <si>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</si>
  <si>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</si>
  <si>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</si>
  <si>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</si>
  <si>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</si>
  <si>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</si>
  <si>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</si>
  <si>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</si>
  <si>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</si>
  <si>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</si>
  <si>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</si>
  <si>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</si>
  <si>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</si>
  <si>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</si>
  <si>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</si>
  <si>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</si>
  <si>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</si>
  <si>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</si>
  <si>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</si>
  <si>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</si>
  <si>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</si>
  <si>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</si>
  <si>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</si>
  <si>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</si>
  <si>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</si>
  <si>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</si>
  <si>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</si>
  <si>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</si>
  <si>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</si>
  <si>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</si>
  <si>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</si>
  <si>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</si>
  <si>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</si>
  <si>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</si>
  <si>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</si>
  <si>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</si>
  <si>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</si>
  <si>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</si>
  <si>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</si>
  <si>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</si>
  <si>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</si>
  <si>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</si>
  <si>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</si>
  <si>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</si>
  <si>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</si>
  <si>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</si>
  <si>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</si>
  <si>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</si>
  <si>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</si>
  <si>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</si>
  <si>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</si>
  <si>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</si>
  <si>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</si>
  <si>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</si>
  <si>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</si>
  <si>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</si>
  <si>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</si>
  <si>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</si>
  <si>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</si>
  <si>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</si>
  <si>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</si>
  <si>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</si>
  <si>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</si>
  <si>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</si>
  <si>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</si>
  <si>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</si>
  <si>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</si>
  <si>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</si>
  <si>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</si>
  <si>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</si>
  <si>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</si>
  <si>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</si>
  <si>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</si>
  <si>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</si>
  <si>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</si>
  <si>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</si>
  <si>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</si>
  <si>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</si>
  <si>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</si>
  <si>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</si>
  <si>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</si>
  <si>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</si>
  <si>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</si>
  <si>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</si>
  <si>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</si>
  <si>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</si>
  <si>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</si>
  <si>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</si>
  <si>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</si>
  <si>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</si>
  <si>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</si>
  <si>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</si>
  <si>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</si>
  <si>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</si>
  <si>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</si>
  <si>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</si>
  <si>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</si>
  <si>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</si>
  <si>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</si>
  <si>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</si>
  <si>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</si>
  <si>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</si>
  <si>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</si>
  <si>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</si>
  <si>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</si>
  <si>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</si>
  <si>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</si>
  <si>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</si>
  <si>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</si>
  <si>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</si>
  <si>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</si>
  <si>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</si>
  <si>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</si>
  <si>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</si>
  <si>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</si>
  <si>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</si>
  <si>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</si>
  <si>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</si>
  <si>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</si>
  <si>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</si>
  <si>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</si>
  <si>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</si>
  <si>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</si>
  <si>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</si>
  <si>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</si>
  <si>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</si>
  <si>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</si>
  <si>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</si>
  <si>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</si>
  <si>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</si>
  <si>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</si>
  <si>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</si>
  <si>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</si>
  <si>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</si>
  <si>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</si>
  <si>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</si>
  <si>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</si>
  <si>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</si>
  <si>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</si>
  <si>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</si>
  <si>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</si>
  <si>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</si>
  <si>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</si>
  <si>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</si>
  <si>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</si>
  <si>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</si>
  <si>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</si>
  <si>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</si>
  <si>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</si>
  <si>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</si>
  <si>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</si>
  <si>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</si>
  <si>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</si>
  <si>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</si>
  <si>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</si>
  <si>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</si>
  <si>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</si>
  <si>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</si>
  <si>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</si>
  <si>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</si>
  <si>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</si>
  <si>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</si>
  <si>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</si>
  <si>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</si>
  <si>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</si>
  <si>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</si>
  <si>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</si>
  <si>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</si>
  <si>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</si>
  <si>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</si>
  <si>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</si>
  <si>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</si>
  <si>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</si>
  <si>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</si>
  <si>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</si>
  <si>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</si>
  <si>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</si>
  <si>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</si>
  <si>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</si>
  <si>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</si>
  <si>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</si>
  <si>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</si>
  <si>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</si>
  <si>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</si>
  <si>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</si>
  <si>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</si>
  <si>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</si>
  <si>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</si>
  <si>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</si>
  <si>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</si>
  <si>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</si>
  <si>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</si>
  <si>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</si>
  <si>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</si>
  <si>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</si>
  <si>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</si>
  <si>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</si>
  <si>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</si>
  <si>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</si>
  <si>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</si>
  <si>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</si>
  <si>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</si>
  <si>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</si>
  <si>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</si>
  <si>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</si>
  <si>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</si>
  <si>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</si>
  <si>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</si>
  <si>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</si>
  <si>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</si>
  <si>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</si>
  <si>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</si>
  <si>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</si>
  <si>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</si>
  <si>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</si>
  <si>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</si>
  <si>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</si>
  <si>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</si>
  <si>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</si>
  <si>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</si>
  <si>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</si>
  <si>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</si>
  <si>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</si>
  <si>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</si>
  <si>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</si>
  <si>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</si>
  <si>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</si>
  <si>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</si>
  <si>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</si>
  <si>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</si>
  <si>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</si>
  <si>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</si>
  <si>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</si>
  <si>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</si>
  <si>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</si>
  <si>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</si>
  <si>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</si>
  <si>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</si>
  <si>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</si>
  <si>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</si>
  <si>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</si>
  <si>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</si>
  <si>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</si>
  <si>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</si>
  <si>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</si>
  <si>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</si>
  <si>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</si>
  <si>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</si>
  <si>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</si>
  <si>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</si>
  <si>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</si>
  <si>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</si>
  <si>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</si>
  <si>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</si>
  <si>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</si>
  <si>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</si>
  <si>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</si>
  <si>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</si>
  <si>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</si>
  <si>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</si>
  <si>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</si>
  <si>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</si>
  <si>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</si>
  <si>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</si>
  <si>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</si>
  <si>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</si>
  <si>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</si>
  <si>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</si>
  <si>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</si>
  <si>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</si>
  <si>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</si>
  <si>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</si>
  <si>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</si>
  <si>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</si>
  <si>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</si>
  <si>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</si>
  <si>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</si>
  <si>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</si>
  <si>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</si>
  <si>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</si>
  <si>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</si>
  <si>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</si>
  <si>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</si>
  <si>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</si>
  <si>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</si>
  <si>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</si>
  <si>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</si>
  <si>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</si>
  <si>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</si>
  <si>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</si>
  <si>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</si>
  <si>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</si>
  <si>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</si>
  <si>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</si>
  <si>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</si>
  <si>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</si>
  <si>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</si>
  <si>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</si>
  <si>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</si>
  <si>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</si>
  <si>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</si>
  <si>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</si>
  <si>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</si>
  <si>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</si>
  <si>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</si>
  <si>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</si>
  <si>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</si>
  <si>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</si>
  <si>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</si>
  <si>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</si>
  <si>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</si>
  <si>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</si>
  <si>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</si>
  <si>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</si>
  <si>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</si>
  <si>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</si>
  <si>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</si>
  <si>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</si>
  <si>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</si>
  <si>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</si>
  <si>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</si>
  <si>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</si>
  <si>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</si>
  <si>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</si>
  <si>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</si>
  <si>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</si>
  <si>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</si>
  <si>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</si>
  <si>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</si>
  <si>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</si>
  <si>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</si>
  <si>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</si>
  <si>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</si>
  <si>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</si>
  <si>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</si>
  <si>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</si>
  <si>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</si>
  <si>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</si>
  <si>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</si>
  <si>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</si>
  <si>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</si>
  <si>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</si>
  <si>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</si>
  <si>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</si>
  <si>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</si>
  <si>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</si>
  <si>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</si>
  <si>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</si>
  <si>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</si>
  <si>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</si>
  <si>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</si>
  <si>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</si>
  <si>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</si>
  <si>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</si>
  <si>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</si>
  <si>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</si>
  <si>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</si>
  <si>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</si>
  <si>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</si>
  <si>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</si>
  <si>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</si>
  <si>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</si>
  <si>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</si>
  <si>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</si>
  <si>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</si>
  <si>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</si>
  <si>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</si>
  <si>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</si>
  <si>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</si>
  <si>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</si>
  <si>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</si>
  <si>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</si>
  <si>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</si>
  <si>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</si>
  <si>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</si>
  <si>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</si>
  <si>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</si>
  <si>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</si>
  <si>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</si>
  <si>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</si>
  <si>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</si>
  <si>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</si>
  <si>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</si>
  <si>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</si>
  <si>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</si>
  <si>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</si>
  <si>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</si>
  <si>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</si>
  <si>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</si>
  <si>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</si>
  <si>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</si>
  <si>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</si>
  <si>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</si>
  <si>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</si>
  <si>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</si>
  <si>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</si>
  <si>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</si>
  <si>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</si>
  <si>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</si>
  <si>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</si>
  <si>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</si>
  <si>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</si>
  <si>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</si>
  <si>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</si>
  <si>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</si>
  <si>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</si>
  <si>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</si>
  <si>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</si>
  <si>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</si>
  <si>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</si>
  <si>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</si>
  <si>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</si>
  <si>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</si>
  <si>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</si>
  <si>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</si>
  <si>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</si>
  <si>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</si>
  <si>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</si>
  <si>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</si>
  <si>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</si>
  <si>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</si>
  <si>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</si>
  <si>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</si>
  <si>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</si>
  <si>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</si>
  <si>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</si>
  <si>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</si>
  <si>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</si>
  <si>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</si>
  <si>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</si>
  <si>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</si>
  <si>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</si>
  <si>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</si>
  <si>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</si>
  <si>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</si>
  <si>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</si>
  <si>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</si>
  <si>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</si>
  <si>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</si>
  <si>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</si>
  <si>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</si>
  <si>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</si>
  <si>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</si>
  <si>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</si>
  <si>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</si>
  <si>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</si>
  <si>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</si>
  <si>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</si>
  <si>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</si>
  <si>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</si>
  <si>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</si>
  <si>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</si>
  <si>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</si>
  <si>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</si>
  <si>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</si>
  <si>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</si>
  <si>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</si>
  <si>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</si>
  <si>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</si>
  <si>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</si>
  <si>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</si>
  <si>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</si>
  <si>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</si>
  <si>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</si>
  <si>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</si>
  <si>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</si>
  <si>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</si>
  <si>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</si>
  <si>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</si>
  <si>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</si>
  <si>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</si>
  <si>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</si>
  <si>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</si>
  <si>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</si>
  <si>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</si>
  <si>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</si>
  <si>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</si>
  <si>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</si>
  <si>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</si>
  <si>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</si>
  <si>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</si>
  <si>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</si>
  <si>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</si>
  <si>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</si>
  <si>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</si>
  <si>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</si>
  <si>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</si>
  <si>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</si>
  <si>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</si>
  <si>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</si>
  <si>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</si>
  <si>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</si>
  <si>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</si>
  <si>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</si>
  <si>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</si>
  <si>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</si>
  <si>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</si>
  <si>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</si>
  <si>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</si>
  <si>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</si>
  <si>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</si>
  <si>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</si>
  <si>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</si>
  <si>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</si>
  <si>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</si>
  <si>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</si>
  <si>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</si>
  <si>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</si>
  <si>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</si>
  <si>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</si>
  <si>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</si>
  <si>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</si>
  <si>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</si>
  <si>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</si>
  <si>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</si>
  <si>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</si>
  <si>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</si>
  <si>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</si>
  <si>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</si>
  <si>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</si>
  <si>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</si>
  <si>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</si>
  <si>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</si>
  <si>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</si>
  <si>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</si>
  <si>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</si>
  <si>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</si>
  <si>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</si>
  <si>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</si>
  <si>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</si>
  <si>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</si>
  <si>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</si>
  <si>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</si>
  <si>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</si>
  <si>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</si>
  <si>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</si>
  <si>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</si>
  <si>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</si>
  <si>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</si>
  <si>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</si>
  <si>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</si>
  <si>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</si>
  <si>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</si>
  <si>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</si>
  <si>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</si>
  <si>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</si>
  <si>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</si>
  <si>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</si>
  <si>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</si>
  <si>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</si>
  <si>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</si>
  <si>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</si>
  <si>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</si>
  <si>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</si>
  <si>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</si>
  <si>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</si>
  <si>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</si>
  <si>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</si>
  <si>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</si>
  <si>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</si>
  <si>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</si>
  <si>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</si>
  <si>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</si>
  <si>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</si>
  <si>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</si>
  <si>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</si>
  <si>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</si>
  <si>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</si>
  <si>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</si>
  <si>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</si>
  <si>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</si>
  <si>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</si>
  <si>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</si>
  <si>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</si>
  <si>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</si>
  <si>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</si>
  <si>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</si>
  <si>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</si>
  <si>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</si>
  <si>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</si>
  <si>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</si>
  <si>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</si>
  <si>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</si>
  <si>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</si>
  <si>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</si>
  <si>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</si>
  <si>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</si>
  <si>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</si>
  <si>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</si>
  <si>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</si>
  <si>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</si>
  <si>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</si>
  <si>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</si>
  <si>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</si>
  <si>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</si>
  <si>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</si>
  <si>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</si>
  <si>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</si>
  <si>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</si>
  <si>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</si>
  <si>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</si>
  <si>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</si>
  <si>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</si>
  <si>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</si>
  <si>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</si>
  <si>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</si>
  <si>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</si>
  <si>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</si>
  <si>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</si>
  <si>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</si>
  <si>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</si>
  <si>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</si>
  <si>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</si>
  <si>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</si>
  <si>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</si>
  <si>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</si>
  <si>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</si>
  <si>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</si>
  <si>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</si>
  <si>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</si>
  <si>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</si>
  <si>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</si>
  <si>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</si>
  <si>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</si>
  <si>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</si>
  <si>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</si>
  <si>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</si>
  <si>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</si>
  <si>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</si>
  <si>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</si>
  <si>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</si>
  <si>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</si>
  <si>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</si>
  <si>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</si>
  <si>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</si>
  <si>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</si>
  <si>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</si>
  <si>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</si>
  <si>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</si>
  <si>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</si>
  <si>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</si>
  <si>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</si>
  <si>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</si>
  <si>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</si>
  <si>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</si>
  <si>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</si>
  <si>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</si>
  <si>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</si>
  <si>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</si>
  <si>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</si>
  <si>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</si>
  <si>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</si>
  <si>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</si>
  <si>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</si>
  <si>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</si>
  <si>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</si>
  <si>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</si>
  <si>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</si>
  <si>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</si>
  <si>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</si>
  <si>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</si>
  <si>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</si>
  <si>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</si>
  <si>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</si>
  <si>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</si>
  <si>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</si>
  <si>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</si>
  <si>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</si>
  <si>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</si>
  <si>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</si>
  <si>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</si>
  <si>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</si>
  <si>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</si>
  <si>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</si>
  <si>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</si>
  <si>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</si>
  <si>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</si>
  <si>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</si>
  <si>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</si>
  <si>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</si>
  <si>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</si>
  <si>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</si>
  <si>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</si>
  <si>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</si>
  <si>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</si>
  <si>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</si>
  <si>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</si>
  <si>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</si>
  <si>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</si>
  <si>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</si>
  <si>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</si>
  <si>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</si>
  <si>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</si>
  <si>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</si>
  <si>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</si>
  <si>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</si>
  <si>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</si>
  <si>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</si>
  <si>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</si>
  <si>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</si>
  <si>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</si>
  <si>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</si>
  <si>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</si>
  <si>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</si>
  <si>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</si>
  <si>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</si>
  <si>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</si>
  <si>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</si>
  <si>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</si>
  <si>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</si>
  <si>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</si>
  <si>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</si>
  <si>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</si>
  <si>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</si>
  <si>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</si>
  <si>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</si>
  <si>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</si>
  <si>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</si>
  <si>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</si>
  <si>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</si>
  <si>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</si>
  <si>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</si>
  <si>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</si>
  <si>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</si>
  <si>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</si>
  <si>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</si>
  <si>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</si>
  <si>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</si>
  <si>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</si>
  <si>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</si>
  <si>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</si>
  <si>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</si>
  <si>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</si>
  <si>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</si>
  <si>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</si>
  <si>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</si>
  <si>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</si>
  <si>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</si>
  <si>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</si>
  <si>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</si>
  <si>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</si>
  <si>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</si>
  <si>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</si>
  <si>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</si>
  <si>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</si>
  <si>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</si>
  <si>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</si>
  <si>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</si>
  <si>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</si>
  <si>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</si>
  <si>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</si>
  <si>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</si>
  <si>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</si>
  <si>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</si>
  <si>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</si>
  <si>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</si>
  <si>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</si>
  <si>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</si>
  <si>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</si>
  <si>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</si>
  <si>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</si>
  <si>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</si>
  <si>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</si>
  <si>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</si>
  <si>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</si>
  <si>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</si>
  <si>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</si>
  <si>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</si>
  <si>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</si>
  <si>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</si>
  <si>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</si>
  <si>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</si>
  <si>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</si>
  <si>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</si>
  <si>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</si>
  <si>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</si>
  <si>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</si>
  <si>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</si>
  <si>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</si>
  <si>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</si>
  <si>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</si>
  <si>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</si>
  <si>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</si>
  <si>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</si>
  <si>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</si>
  <si>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</si>
  <si>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</si>
  <si>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</si>
  <si>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</si>
  <si>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</si>
  <si>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</si>
  <si>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</si>
  <si>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</si>
  <si>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</si>
  <si>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</si>
  <si>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</si>
  <si>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</si>
  <si>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</si>
  <si>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</si>
  <si>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</si>
  <si>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</si>
  <si>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</si>
  <si>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</si>
  <si>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</si>
  <si>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</si>
  <si>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</si>
  <si>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</si>
  <si>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</si>
  <si>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</si>
  <si>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</si>
  <si>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</si>
  <si>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</si>
  <si>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</si>
  <si>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</si>
  <si>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</si>
  <si>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</si>
  <si>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</si>
  <si>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</si>
  <si>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</si>
  <si>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</si>
  <si>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</si>
  <si>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</si>
  <si>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</si>
  <si>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</si>
  <si>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</si>
  <si>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</si>
  <si>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</si>
  <si>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</si>
  <si>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</si>
  <si>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</si>
  <si>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</si>
  <si>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</si>
  <si>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</si>
  <si>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</si>
  <si>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</si>
  <si>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</si>
  <si>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</si>
  <si>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</si>
  <si>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</si>
  <si>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</si>
  <si>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</si>
  <si>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</si>
  <si>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</si>
  <si>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</si>
  <si>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</si>
  <si>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</si>
  <si>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</si>
  <si>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</si>
  <si>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</si>
  <si>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</si>
  <si>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</si>
  <si>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</si>
  <si>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</si>
  <si>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</si>
  <si>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</si>
  <si>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</si>
  <si>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</si>
  <si>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</si>
  <si>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</si>
  <si>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</si>
  <si>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</si>
  <si>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</si>
  <si>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</si>
  <si>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</si>
  <si>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</si>
  <si>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</si>
  <si>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</si>
  <si>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</si>
  <si>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</si>
  <si>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</si>
  <si>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</si>
  <si>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</si>
  <si>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</si>
  <si>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</si>
  <si>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</si>
  <si>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</si>
  <si>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</si>
  <si>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</si>
  <si>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</si>
  <si>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</si>
  <si>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</si>
  <si>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</si>
  <si>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</si>
  <si>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</si>
  <si>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</si>
  <si>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</si>
  <si>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</si>
  <si>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</si>
  <si>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</si>
  <si>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</si>
  <si>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</si>
  <si>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</si>
  <si>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</si>
  <si>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</si>
  <si>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</si>
  <si>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</si>
  <si>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</si>
  <si>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</si>
  <si>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</si>
  <si>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</si>
  <si>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</si>
  <si>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</si>
  <si>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</si>
  <si>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</si>
  <si>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</si>
  <si>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</si>
  <si>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</si>
  <si>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</si>
  <si>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</si>
  <si>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</si>
  <si>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</si>
  <si>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</si>
  <si>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</si>
  <si>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</si>
  <si>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</si>
  <si>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</si>
  <si>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</si>
  <si>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</si>
  <si>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</si>
  <si>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</si>
  <si>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</si>
  <si>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</si>
  <si>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</si>
  <si>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</si>
  <si>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</si>
  <si>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</si>
  <si>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</si>
  <si>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</si>
  <si>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</si>
  <si>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</si>
  <si>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</si>
  <si>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</si>
  <si>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</si>
  <si>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</si>
  <si>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</si>
  <si>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</si>
  <si>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</si>
  <si>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</si>
  <si>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</si>
  <si>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</si>
  <si>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</si>
  <si>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</si>
  <si>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</si>
  <si>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</si>
  <si>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</si>
  <si>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</si>
  <si>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</si>
  <si>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</si>
  <si>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</si>
  <si>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</si>
  <si>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</si>
  <si>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</si>
  <si>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</si>
  <si>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</si>
  <si>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</si>
  <si>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</si>
  <si>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</si>
  <si>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</si>
  <si>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</si>
  <si>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</si>
  <si>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</si>
  <si>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</si>
  <si>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</si>
  <si>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</si>
  <si>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</si>
  <si>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</si>
  <si>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</si>
  <si>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</si>
  <si>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</si>
  <si>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</si>
  <si>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</si>
  <si>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</si>
  <si>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</si>
  <si>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</si>
  <si>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</si>
  <si>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</si>
  <si>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</si>
  <si>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</si>
  <si>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</si>
  <si>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</si>
  <si>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</si>
  <si>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</si>
  <si>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</si>
  <si>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</si>
  <si>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</si>
  <si>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</si>
  <si>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</si>
  <si>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</si>
  <si>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</si>
  <si>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</si>
  <si>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</si>
  <si>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</si>
  <si>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</si>
  <si>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</si>
  <si>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</si>
  <si>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</si>
  <si>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</si>
  <si>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</si>
  <si>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</si>
  <si>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</si>
  <si>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</si>
  <si>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</si>
  <si>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</si>
  <si>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</si>
  <si>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</si>
  <si>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</si>
  <si>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</si>
  <si>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</si>
  <si>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</si>
  <si>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</si>
  <si>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</si>
  <si>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</si>
  <si>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</si>
  <si>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</si>
  <si>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</si>
  <si>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</si>
  <si>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</si>
  <si>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</si>
  <si>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</si>
  <si>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</si>
  <si>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</si>
  <si>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</si>
  <si>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</si>
  <si>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</si>
  <si>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</si>
  <si>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</si>
  <si>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</si>
  <si>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</si>
  <si>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</si>
  <si>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</si>
  <si>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</si>
  <si>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</si>
  <si>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</si>
  <si>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</si>
  <si>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</si>
  <si>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</si>
  <si>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</si>
  <si>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</si>
  <si>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</si>
  <si>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</si>
  <si>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</si>
  <si>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</si>
  <si>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</si>
  <si>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</si>
  <si>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</si>
  <si>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</si>
  <si>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</si>
  <si>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</si>
  <si>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</si>
  <si>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</si>
  <si>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</si>
  <si>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</si>
  <si>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</si>
  <si>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</si>
  <si>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</si>
  <si>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</si>
  <si>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</si>
  <si>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</si>
  <si>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</si>
  <si>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</si>
  <si>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</si>
  <si>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</si>
  <si>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</si>
  <si>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</si>
  <si>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</si>
  <si>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</si>
  <si>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</si>
  <si>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</si>
  <si>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</si>
  <si>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</si>
  <si>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</si>
  <si>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</si>
  <si>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</si>
  <si>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</si>
  <si>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</si>
  <si>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</si>
  <si>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</si>
  <si>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</si>
  <si>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</si>
  <si>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</si>
  <si>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</si>
  <si>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</si>
  <si>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</si>
  <si>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</si>
  <si>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</si>
  <si>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</si>
  <si>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</si>
  <si>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</si>
  <si>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</si>
  <si>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</si>
  <si>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</si>
  <si>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</si>
  <si>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</si>
  <si>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</si>
  <si>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</si>
  <si>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</si>
  <si>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</si>
  <si>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</si>
  <si>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</si>
  <si>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</si>
  <si>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</si>
  <si>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</si>
  <si>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</si>
  <si>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</si>
  <si>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</si>
  <si>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</si>
  <si>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</si>
  <si>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</si>
  <si>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</si>
  <si>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</si>
  <si>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</si>
  <si>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</si>
  <si>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</si>
  <si>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</si>
  <si>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</si>
  <si>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</si>
  <si>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</si>
  <si>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</si>
  <si>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</si>
  <si>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</si>
  <si>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</si>
  <si>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</si>
  <si>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</si>
  <si>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</si>
  <si>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</si>
  <si>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</si>
  <si>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</si>
  <si>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</si>
  <si>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</si>
  <si>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</si>
  <si>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</si>
  <si>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</si>
  <si>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</si>
  <si>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</si>
  <si>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</si>
  <si>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</si>
  <si>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</si>
  <si>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</si>
  <si>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</si>
  <si>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</si>
  <si>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</si>
  <si>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</si>
  <si>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</si>
  <si>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</si>
  <si>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</si>
  <si>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</si>
  <si>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</si>
  <si>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</si>
  <si>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</si>
  <si>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</si>
  <si>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</si>
  <si>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</si>
  <si>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</si>
  <si>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</si>
  <si>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</si>
  <si>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</si>
  <si>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</si>
  <si>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</si>
  <si>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</si>
  <si>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</si>
  <si>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</si>
  <si>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</si>
  <si>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</si>
  <si>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</si>
  <si>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</si>
  <si>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</si>
  <si>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</si>
  <si>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</si>
  <si>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</si>
  <si>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</si>
  <si>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</si>
  <si>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</si>
  <si>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</si>
  <si>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</si>
  <si>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</si>
  <si>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</si>
  <si>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</si>
  <si>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</si>
  <si>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</si>
  <si>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</si>
  <si>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</si>
  <si>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</si>
  <si>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</si>
  <si>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</si>
  <si>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</si>
  <si>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</si>
  <si>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</si>
  <si>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</si>
  <si>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</si>
  <si>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</si>
  <si>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</si>
  <si>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</si>
  <si>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</si>
  <si>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</si>
  <si>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</si>
  <si>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</si>
  <si>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</si>
  <si>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</si>
  <si>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</si>
  <si>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</si>
  <si>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</si>
  <si>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</si>
  <si>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</si>
  <si>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</si>
  <si>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</si>
  <si>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</si>
  <si>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</si>
  <si>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</si>
  <si>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</si>
  <si>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</si>
  <si>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</si>
  <si>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</si>
  <si>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</si>
  <si>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</si>
  <si>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</si>
  <si>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</si>
  <si>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</si>
  <si>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</si>
  <si>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</si>
  <si>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</si>
  <si>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</si>
  <si>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</si>
  <si>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</si>
  <si>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</si>
  <si>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</si>
  <si>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</si>
  <si>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</si>
  <si>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</si>
  <si>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</si>
  <si>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</si>
  <si>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</si>
  <si>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</si>
  <si>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</si>
  <si>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</si>
  <si>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</si>
  <si>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</si>
  <si>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</si>
  <si>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</si>
  <si>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</si>
  <si>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</si>
  <si>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</si>
  <si>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</si>
  <si>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</si>
  <si>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</si>
  <si>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</si>
  <si>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</si>
  <si>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</si>
  <si>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</si>
  <si>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</si>
  <si>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</si>
  <si>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</si>
  <si>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</si>
  <si>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</si>
  <si>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</si>
  <si>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</si>
  <si>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</si>
  <si>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</si>
  <si>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</si>
  <si>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</si>
  <si>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</si>
  <si>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</si>
  <si>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</si>
  <si>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</si>
  <si>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</si>
  <si>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</si>
  <si>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</si>
  <si>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</si>
  <si>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</si>
  <si>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</si>
  <si>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</si>
  <si>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</si>
  <si>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</si>
  <si>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</si>
  <si>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</si>
  <si>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</si>
  <si>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</si>
  <si>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</si>
  <si>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</si>
  <si>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</si>
  <si>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</si>
  <si>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</si>
  <si>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</si>
  <si>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</si>
  <si>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</si>
  <si>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</si>
  <si>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</si>
  <si>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</si>
  <si>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</si>
  <si>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</si>
  <si>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</si>
  <si>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</si>
  <si>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</si>
  <si>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</si>
  <si>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</si>
  <si>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</si>
  <si>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</si>
  <si>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</si>
  <si>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</si>
  <si>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</si>
  <si>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</si>
  <si>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</si>
  <si>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</si>
  <si>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</si>
  <si>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</si>
  <si>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</si>
  <si>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</si>
  <si>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</si>
  <si>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</si>
  <si>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</si>
  <si>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</si>
  <si>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</si>
  <si>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</si>
  <si>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</si>
  <si>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</si>
  <si>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</si>
  <si>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</si>
  <si>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</si>
  <si>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</si>
  <si>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</si>
  <si>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</si>
  <si>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</si>
  <si>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</si>
  <si>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</si>
  <si>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</si>
  <si>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</si>
  <si>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</si>
  <si>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</si>
  <si>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</si>
  <si>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</si>
  <si>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</si>
  <si>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</si>
  <si>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</si>
  <si>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</si>
  <si>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</si>
  <si>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</si>
  <si>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</si>
  <si>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</si>
  <si>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</si>
  <si>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</si>
  <si>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</si>
  <si>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</si>
  <si>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</si>
  <si>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</si>
  <si>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</si>
  <si>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</si>
  <si>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</si>
  <si>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</si>
  <si>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</si>
  <si>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</si>
  <si>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</si>
  <si>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</si>
  <si>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</si>
  <si>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</si>
  <si>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</si>
  <si>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</si>
  <si>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</si>
  <si>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</si>
  <si>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</si>
  <si>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</si>
  <si>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</si>
  <si>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</si>
  <si>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</si>
  <si>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</si>
  <si>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</si>
  <si>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</si>
  <si>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</si>
  <si>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</si>
  <si>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</si>
  <si>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</si>
  <si>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</si>
  <si>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</si>
  <si>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</si>
  <si>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</si>
  <si>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</si>
  <si>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</si>
  <si>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</si>
  <si>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</si>
  <si>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</si>
  <si>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</si>
  <si>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</si>
  <si>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</si>
  <si>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</si>
  <si>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</si>
  <si>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</si>
  <si>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</si>
  <si>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</si>
  <si>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</si>
  <si>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</si>
  <si>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</si>
  <si>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</si>
  <si>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</si>
  <si>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</si>
  <si>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</si>
  <si>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</si>
  <si>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</si>
  <si>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</si>
  <si>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</si>
  <si>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</si>
  <si>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</si>
  <si>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</si>
  <si>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</si>
  <si>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</si>
  <si>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</si>
  <si>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</si>
  <si>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</si>
  <si>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</si>
  <si>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</si>
  <si>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</si>
  <si>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</si>
  <si>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</si>
  <si>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</si>
  <si>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</si>
  <si>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</si>
  <si>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</si>
  <si>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</si>
  <si>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</si>
  <si>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</si>
  <si>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</si>
  <si>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</si>
  <si>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</si>
  <si>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</si>
  <si>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</si>
  <si>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</si>
  <si>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</si>
  <si>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</si>
  <si>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</si>
  <si>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</si>
  <si>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</si>
  <si>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</si>
  <si>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</si>
  <si>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</si>
  <si>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</si>
  <si>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</si>
  <si>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</si>
  <si>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</si>
  <si>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</si>
  <si>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</si>
  <si>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</si>
  <si>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</si>
  <si>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</si>
  <si>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</si>
  <si>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</si>
  <si>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</si>
  <si>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</si>
  <si>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</si>
  <si>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</si>
  <si>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</si>
  <si>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</si>
  <si>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</si>
  <si>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</si>
  <si>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</si>
  <si>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</si>
  <si>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</si>
  <si>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</si>
  <si>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</si>
  <si>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</si>
  <si>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</si>
  <si>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</si>
  <si>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</si>
  <si>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</si>
  <si>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</si>
  <si>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</si>
  <si>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</si>
  <si>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</si>
  <si>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</si>
  <si>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</si>
  <si>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</si>
  <si>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</si>
  <si>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</si>
  <si>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</si>
  <si>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</si>
  <si>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</si>
  <si>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</si>
  <si>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</si>
  <si>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</si>
  <si>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</si>
  <si>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</si>
  <si>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</si>
  <si>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</si>
  <si>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</si>
  <si>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</si>
  <si>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</si>
  <si>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</si>
  <si>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</si>
  <si>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</si>
  <si>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</si>
  <si>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</si>
  <si>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</si>
  <si>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</si>
  <si>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</si>
  <si>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</si>
  <si>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</si>
  <si>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</si>
  <si>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</si>
  <si>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</si>
  <si>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</si>
  <si>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</si>
  <si>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</si>
  <si>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</si>
  <si>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</si>
  <si>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</si>
  <si>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</si>
  <si>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</si>
  <si>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</si>
  <si>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</si>
  <si>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</si>
  <si>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</si>
  <si>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</si>
  <si>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</si>
  <si>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</si>
  <si>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</si>
  <si>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</si>
  <si>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</si>
  <si>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</si>
  <si>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</si>
  <si>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</si>
  <si>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</si>
  <si>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</si>
  <si>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</si>
  <si>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</si>
  <si>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</si>
  <si>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</si>
  <si>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</si>
  <si>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</si>
  <si>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</si>
  <si>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</si>
  <si>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</si>
  <si>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</si>
  <si>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</si>
  <si>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</si>
  <si>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</si>
  <si>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</si>
  <si>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</si>
  <si>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</si>
  <si>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</si>
  <si>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</si>
  <si>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</si>
  <si>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</si>
  <si>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</si>
  <si>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</si>
  <si>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</si>
  <si>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</si>
  <si>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</si>
  <si>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</si>
  <si>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</si>
  <si>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</si>
  <si>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</si>
  <si>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</si>
  <si>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</si>
  <si>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</si>
  <si>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</si>
  <si>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</si>
  <si>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</si>
  <si>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</si>
  <si>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</si>
  <si>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</si>
  <si>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</si>
  <si>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</si>
  <si>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</si>
  <si>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</si>
  <si>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</si>
  <si>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</si>
  <si>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</si>
  <si>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</si>
  <si>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</si>
  <si>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</si>
  <si>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</si>
  <si>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</si>
  <si>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</si>
  <si>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</si>
  <si>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</si>
  <si>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</si>
  <si>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</si>
  <si>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</si>
  <si>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</si>
  <si>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</si>
  <si>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</si>
  <si>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</si>
  <si>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</si>
  <si>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</si>
  <si>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</si>
  <si>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</si>
  <si>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</si>
  <si>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</si>
  <si>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</si>
  <si>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</si>
  <si>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</si>
  <si>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</si>
  <si>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</si>
  <si>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</si>
  <si>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</si>
  <si>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</si>
  <si>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</si>
  <si>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</si>
  <si>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</si>
  <si>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</si>
  <si>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</si>
  <si>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</si>
  <si>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</si>
  <si>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</si>
  <si>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</si>
  <si>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</si>
  <si>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</si>
  <si>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</si>
  <si>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</si>
  <si>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</si>
  <si>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</si>
  <si>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</si>
  <si>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</si>
  <si>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</si>
  <si>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</si>
  <si>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</si>
  <si>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</si>
  <si>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</si>
  <si>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</si>
  <si>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</si>
  <si>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</si>
  <si>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</si>
  <si>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</si>
  <si>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</si>
  <si>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</si>
  <si>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</si>
  <si>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</si>
  <si>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</si>
  <si>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</si>
  <si>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</si>
  <si>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</si>
  <si>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</si>
  <si>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</si>
  <si>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</si>
  <si>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</si>
  <si>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</si>
  <si>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</si>
  <si>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</si>
  <si>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</si>
  <si>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</si>
  <si>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</si>
  <si>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</si>
  <si>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</si>
  <si>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</si>
  <si>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</si>
  <si>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</si>
  <si>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</si>
  <si>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</si>
  <si>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</si>
  <si>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</si>
  <si>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</si>
  <si>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</si>
  <si>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</si>
  <si>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</si>
  <si>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</si>
  <si>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</si>
  <si>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</si>
  <si>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</si>
  <si>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</si>
  <si>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</si>
  <si>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</si>
  <si>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</si>
  <si>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</si>
  <si>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</si>
  <si>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</si>
  <si>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</si>
  <si>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</si>
  <si>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</si>
  <si>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</si>
  <si>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</si>
  <si>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</si>
  <si>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</si>
  <si>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</si>
  <si>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</si>
  <si>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</si>
  <si>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</si>
  <si>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</si>
  <si>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</si>
  <si>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</si>
  <si>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</si>
  <si>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</si>
  <si>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</si>
  <si>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</si>
  <si>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</si>
  <si>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</si>
  <si>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</si>
  <si>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</si>
  <si>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</si>
  <si>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</si>
  <si>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</si>
  <si>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</si>
  <si>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</si>
  <si>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</si>
  <si>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</si>
  <si>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</si>
  <si>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</si>
  <si>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</si>
  <si>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</si>
  <si>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</si>
  <si>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</si>
  <si>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</si>
  <si>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</si>
  <si>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</si>
  <si>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</si>
  <si>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</si>
  <si>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</si>
  <si>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</si>
  <si>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</si>
  <si>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</si>
  <si>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</si>
  <si>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</si>
  <si>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</si>
  <si>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</si>
  <si>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</si>
  <si>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</si>
  <si>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</si>
  <si>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</si>
  <si>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</si>
  <si>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</si>
  <si>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</si>
  <si>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</si>
  <si>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</si>
  <si>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</si>
  <si>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</si>
  <si>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</si>
  <si>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</si>
  <si>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</si>
  <si>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</si>
  <si>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</si>
  <si>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</si>
  <si>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</si>
  <si>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</si>
  <si>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</si>
  <si>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</si>
  <si>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</si>
  <si>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</si>
  <si>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</si>
  <si>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</si>
  <si>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</si>
  <si>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</si>
  <si>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</si>
  <si>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</si>
  <si>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</si>
  <si>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</si>
  <si>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</si>
  <si>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</si>
  <si>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</si>
  <si>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</si>
  <si>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</si>
  <si>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</si>
  <si>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</si>
  <si>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</si>
  <si>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</si>
  <si>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</si>
  <si>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</si>
  <si>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</si>
  <si>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</si>
  <si>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</si>
  <si>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</si>
  <si>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</si>
  <si>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</si>
  <si>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</si>
  <si>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</si>
  <si>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</si>
  <si>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</si>
  <si>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</si>
  <si>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</si>
  <si>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</si>
  <si>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</si>
  <si>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</si>
  <si>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</si>
  <si>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</si>
  <si>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</si>
  <si>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</si>
  <si>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</si>
  <si>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</si>
  <si>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</si>
  <si>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</si>
  <si>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</si>
  <si>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</si>
  <si>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</si>
  <si>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</si>
  <si>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</si>
  <si>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</si>
  <si>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</si>
  <si>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</si>
  <si>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</si>
  <si>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</si>
  <si>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</si>
  <si>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</si>
  <si>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</si>
  <si>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</si>
  <si>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</si>
  <si>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</si>
  <si>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</si>
  <si>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</si>
  <si>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</si>
  <si>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</si>
  <si>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</si>
  <si>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</si>
  <si>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</si>
  <si>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</si>
  <si>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</si>
  <si>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</si>
  <si>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</si>
  <si>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</si>
  <si>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</si>
  <si>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</si>
  <si>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</si>
  <si>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</si>
  <si>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</si>
  <si>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</si>
  <si>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</si>
  <si>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</si>
  <si>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</si>
  <si>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</si>
  <si>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</si>
  <si>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</si>
  <si>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</si>
  <si>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</si>
  <si>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</si>
  <si>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</si>
  <si>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</si>
  <si>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</si>
  <si>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</si>
  <si>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</si>
  <si>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</si>
  <si>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</si>
  <si>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</si>
  <si>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</si>
  <si>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</si>
  <si>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</si>
  <si>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</si>
  <si>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</si>
  <si>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</si>
  <si>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</si>
  <si>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</si>
  <si>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</si>
  <si>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</si>
  <si>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</si>
  <si>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</si>
  <si>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</si>
  <si>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</si>
  <si>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</si>
  <si>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</si>
  <si>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</si>
  <si>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</si>
  <si>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</si>
  <si>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</si>
  <si>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</si>
  <si>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</si>
  <si>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</si>
  <si>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</si>
  <si>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</si>
  <si>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</si>
  <si>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</si>
  <si>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</si>
  <si>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</si>
  <si>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</si>
  <si>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</si>
  <si>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</si>
  <si>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</si>
  <si>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</si>
  <si>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</si>
  <si>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</si>
  <si>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</si>
  <si>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</si>
  <si>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</si>
  <si>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</si>
  <si>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</si>
  <si>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</si>
  <si>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</si>
  <si>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</si>
  <si>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</si>
  <si>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</si>
  <si>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</si>
  <si>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</si>
  <si>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</si>
  <si>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</si>
  <si>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</si>
  <si>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</si>
  <si>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</si>
  <si>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</si>
  <si>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</si>
  <si>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</si>
  <si>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</si>
  <si>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</si>
  <si>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</si>
  <si>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</si>
  <si>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</si>
  <si>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</si>
  <si>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</si>
  <si>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</si>
  <si>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</si>
  <si>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</si>
  <si>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</si>
  <si>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</si>
  <si>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</si>
  <si>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</si>
  <si>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</si>
  <si>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</si>
  <si>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</si>
  <si>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</si>
  <si>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</si>
  <si>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</si>
  <si>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</si>
  <si>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</si>
  <si>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</si>
  <si>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</si>
  <si>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</si>
  <si>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</si>
  <si>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</si>
  <si>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</si>
  <si>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</si>
  <si>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</si>
  <si>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</si>
  <si>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</si>
  <si>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</si>
  <si>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</si>
  <si>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</si>
  <si>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</si>
  <si>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</si>
  <si>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</si>
  <si>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</si>
  <si>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</si>
  <si>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</si>
  <si>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</si>
  <si>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</si>
  <si>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</si>
  <si>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</si>
  <si>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</si>
  <si>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</si>
  <si>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</si>
  <si>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</si>
  <si>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</si>
  <si>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</si>
  <si>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</si>
  <si>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</si>
  <si>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</si>
  <si>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</si>
  <si>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</si>
  <si>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</si>
  <si>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</si>
  <si>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</si>
  <si>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</si>
  <si>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</si>
  <si>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</si>
  <si>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</si>
  <si>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</si>
  <si>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</si>
  <si>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</si>
  <si>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</si>
  <si>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</si>
  <si>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</si>
  <si>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</si>
  <si>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</si>
  <si>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</si>
  <si>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</si>
  <si>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</si>
  <si>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</si>
  <si>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</si>
  <si>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</si>
  <si>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</si>
  <si>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</si>
  <si>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</si>
  <si>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</si>
  <si>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</si>
  <si>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</si>
  <si>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</si>
  <si>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</si>
  <si>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</si>
  <si>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</si>
  <si>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</si>
  <si>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</si>
  <si>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</si>
  <si>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</si>
  <si>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</si>
  <si>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</si>
  <si>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</si>
  <si>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</si>
  <si>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</si>
  <si>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</si>
  <si>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</si>
  <si>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</si>
  <si>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</si>
  <si>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</si>
  <si>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</si>
  <si>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</si>
  <si>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</si>
  <si>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</si>
  <si>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</si>
  <si>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</si>
  <si>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</si>
  <si>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</si>
  <si>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</si>
  <si>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</si>
  <si>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</si>
  <si>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</si>
  <si>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</si>
  <si>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</si>
  <si>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</si>
  <si>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</si>
  <si>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</si>
  <si>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</si>
  <si>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</si>
  <si>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</si>
  <si>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</si>
  <si>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</si>
  <si>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</si>
  <si>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</si>
  <si>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</si>
  <si>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</si>
  <si>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</si>
  <si>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</si>
  <si>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</si>
  <si>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</si>
  <si>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</si>
  <si>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</si>
  <si>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</si>
  <si>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</si>
  <si>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</si>
  <si>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</si>
  <si>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</si>
  <si>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</si>
  <si>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</si>
  <si>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</si>
  <si>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</si>
  <si>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</si>
  <si>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</si>
  <si>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</si>
  <si>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</si>
  <si>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</si>
  <si>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</si>
  <si>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</si>
  <si>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</si>
  <si>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</si>
  <si>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</si>
  <si>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</si>
  <si>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</si>
  <si>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</si>
  <si>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</si>
  <si>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</si>
  <si>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</si>
  <si>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</si>
  <si>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</si>
  <si>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</si>
  <si>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</si>
  <si>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</si>
  <si>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</si>
  <si>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</si>
  <si>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</si>
  <si>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</si>
  <si>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</si>
  <si>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</si>
  <si>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</si>
  <si>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</si>
  <si>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</si>
  <si>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</si>
  <si>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</si>
  <si>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</si>
  <si>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</si>
  <si>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</si>
  <si>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</si>
  <si>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</si>
  <si>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</si>
  <si>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</si>
  <si>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</si>
  <si>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</si>
  <si>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</si>
  <si>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</si>
  <si>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</si>
  <si>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</si>
  <si>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</si>
  <si>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</si>
  <si>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</si>
  <si>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</si>
  <si>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</si>
  <si>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</si>
  <si>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</si>
  <si>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</si>
  <si>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</si>
  <si>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</si>
  <si>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</si>
  <si>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</si>
  <si>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</si>
  <si>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</si>
  <si>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</si>
  <si>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</si>
  <si>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</si>
  <si>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</si>
  <si>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</si>
  <si>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</si>
  <si>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</si>
  <si>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</si>
  <si>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</si>
  <si>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</si>
  <si>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</si>
  <si>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</si>
  <si>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</si>
  <si>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</si>
  <si>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</si>
  <si>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</si>
  <si>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</si>
  <si>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</si>
  <si>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</si>
  <si>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</si>
  <si>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</si>
  <si>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</si>
  <si>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</si>
  <si>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</si>
  <si>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</si>
  <si>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</si>
  <si>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</si>
  <si>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</si>
  <si>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</si>
  <si>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</si>
  <si>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</si>
  <si>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</si>
  <si>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</si>
  <si>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</si>
  <si>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</si>
  <si>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</si>
  <si>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</si>
  <si>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</si>
  <si>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</si>
  <si>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</si>
  <si>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</si>
  <si>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</si>
  <si>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</si>
  <si>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</si>
  <si>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</si>
  <si>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</si>
  <si>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</si>
  <si>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</si>
  <si>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</si>
  <si>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</si>
  <si>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</si>
  <si>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</si>
  <si>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</si>
  <si>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</si>
  <si>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</si>
  <si>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</si>
  <si>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</si>
  <si>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</si>
  <si>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</si>
  <si>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</si>
  <si>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</si>
  <si>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</si>
  <si>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</si>
  <si>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</si>
  <si>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</si>
  <si>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</si>
  <si>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</si>
  <si>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</si>
  <si>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</si>
  <si>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</si>
  <si>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</si>
  <si>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</si>
  <si>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</si>
  <si>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</si>
  <si>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</si>
  <si>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</si>
  <si>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</si>
  <si>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</si>
  <si>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</si>
  <si>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</si>
  <si>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</si>
  <si>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</si>
  <si>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</si>
  <si>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</si>
  <si>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</si>
  <si>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</si>
  <si>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</si>
  <si>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</si>
  <si>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</si>
  <si>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</si>
  <si>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</si>
  <si>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</si>
  <si>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</si>
  <si>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</si>
  <si>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</si>
  <si>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</si>
  <si>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</si>
  <si>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</si>
  <si>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</si>
  <si>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</si>
  <si>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</si>
  <si>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</si>
  <si>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</si>
  <si>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</si>
  <si>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</si>
  <si>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</si>
  <si>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</si>
  <si>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</si>
  <si>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</si>
  <si>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</si>
  <si>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</si>
  <si>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</si>
  <si>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</si>
  <si>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</si>
  <si>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</si>
  <si>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</si>
  <si>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</si>
  <si>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</si>
  <si>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</si>
  <si>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</si>
  <si>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</si>
  <si>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</si>
  <si>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</si>
  <si>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</si>
  <si>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</si>
  <si>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</si>
  <si>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</si>
  <si>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</si>
  <si>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</si>
  <si>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</si>
  <si>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</si>
  <si>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</si>
  <si>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</si>
  <si>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</si>
  <si>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</si>
  <si>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</si>
  <si>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</si>
  <si>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</si>
  <si>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</si>
  <si>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</si>
  <si>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</si>
  <si>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</si>
  <si>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</si>
  <si>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</si>
  <si>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</si>
  <si>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</si>
  <si>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</si>
  <si>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</si>
  <si>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</si>
  <si>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</si>
  <si>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</si>
  <si>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</si>
  <si>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</si>
  <si>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</si>
  <si>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</si>
  <si>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</si>
  <si>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</si>
  <si>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</si>
  <si>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</si>
  <si>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</si>
  <si>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</si>
  <si>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</si>
  <si>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</si>
  <si>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</si>
  <si>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</si>
  <si>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</si>
  <si>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</si>
  <si>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</si>
  <si>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</si>
  <si>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</si>
  <si>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</si>
  <si>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</si>
  <si>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</si>
  <si>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</si>
  <si>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</si>
  <si>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</si>
  <si>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</si>
  <si>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</si>
  <si>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</si>
  <si>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</si>
  <si>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</si>
  <si>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</si>
  <si>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</si>
  <si>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</si>
  <si>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</si>
  <si>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</si>
  <si>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</si>
  <si>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</si>
  <si>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</si>
  <si>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</si>
  <si>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</si>
  <si>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</si>
  <si>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</si>
  <si>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</si>
  <si>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</si>
  <si>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</si>
  <si>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</si>
  <si>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</si>
  <si>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</si>
  <si>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</si>
  <si>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</si>
  <si>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</si>
  <si>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</si>
  <si>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</si>
  <si>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</si>
  <si>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</si>
  <si>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</si>
  <si>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</si>
  <si>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</si>
  <si>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</si>
  <si>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</si>
  <si>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</si>
  <si>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</si>
  <si>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</si>
  <si>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</si>
  <si>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</si>
  <si>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</si>
  <si>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</si>
  <si>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</si>
  <si>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</si>
  <si>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</si>
  <si>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</si>
  <si>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</si>
  <si>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</si>
  <si>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</si>
  <si>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</si>
  <si>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</si>
  <si>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</si>
  <si>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</si>
  <si>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</si>
  <si>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</si>
  <si>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</si>
  <si>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</si>
  <si>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</si>
  <si>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</si>
  <si>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</si>
  <si>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</si>
  <si>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</si>
  <si>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</si>
  <si>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</si>
  <si>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</si>
  <si>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</si>
  <si>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</si>
  <si>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</si>
  <si>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</si>
  <si>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</si>
  <si>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</si>
  <si>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</si>
  <si>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</si>
  <si>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</si>
  <si>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</si>
  <si>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</si>
  <si>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</si>
  <si>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</si>
  <si>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</si>
  <si>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</si>
  <si>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</si>
  <si>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</si>
  <si>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</si>
  <si>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</si>
  <si>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</si>
  <si>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</si>
  <si>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</si>
  <si>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</si>
  <si>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</si>
  <si>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</si>
  <si>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</si>
  <si>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</si>
  <si>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</si>
  <si>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</si>
  <si>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</si>
  <si>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</si>
  <si>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</si>
  <si>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</si>
  <si>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</si>
  <si>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</si>
  <si>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</si>
  <si>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</si>
  <si>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</si>
  <si>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</si>
  <si>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</si>
  <si>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</si>
  <si>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</si>
  <si>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</si>
  <si>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</si>
  <si>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</si>
  <si>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</si>
  <si>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</si>
  <si>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</si>
  <si>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</si>
  <si>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</si>
  <si>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</si>
  <si>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</si>
  <si>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</si>
  <si>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</si>
  <si>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</si>
  <si>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</si>
  <si>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</si>
  <si>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</si>
  <si>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</si>
  <si>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</si>
  <si>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</si>
  <si>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</si>
  <si>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</si>
  <si>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</si>
  <si>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</si>
  <si>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</si>
  <si>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</si>
  <si>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</si>
  <si>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</si>
  <si>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</si>
  <si>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</si>
  <si>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</si>
  <si>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</si>
  <si>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</si>
  <si>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</si>
  <si>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</si>
  <si>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</si>
  <si>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</si>
  <si>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</si>
  <si>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</si>
  <si>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</si>
  <si>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</si>
  <si>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</si>
  <si>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</si>
  <si>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</si>
  <si>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</si>
  <si>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</si>
  <si>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</si>
  <si>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</si>
  <si>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</si>
  <si>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</si>
  <si>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</si>
  <si>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</si>
  <si>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</si>
  <si>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</si>
  <si>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</si>
  <si>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</si>
  <si>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</si>
  <si>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</si>
  <si>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</si>
  <si>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</si>
  <si>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</si>
  <si>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</si>
  <si>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</si>
  <si>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</si>
  <si>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</si>
  <si>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</si>
  <si>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</si>
  <si>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</si>
  <si>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</si>
  <si>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</si>
  <si>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</si>
  <si>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</si>
  <si>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</si>
  <si>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</si>
  <si>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</si>
  <si>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</si>
  <si>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</si>
  <si>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</si>
  <si>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</si>
  <si>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</si>
  <si>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</si>
  <si>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</si>
  <si>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</si>
  <si>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</si>
  <si>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</si>
  <si>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</si>
  <si>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</si>
  <si>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</si>
  <si>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</si>
  <si>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</si>
  <si>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</si>
  <si>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</si>
  <si>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</si>
  <si>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</si>
  <si>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</si>
  <si>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</si>
  <si>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</si>
  <si>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</si>
  <si>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</si>
  <si>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</si>
  <si>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</si>
  <si>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</si>
  <si>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</si>
  <si>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</si>
  <si>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</si>
  <si>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</si>
  <si>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</si>
  <si>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</si>
  <si>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</si>
  <si>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</si>
  <si>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</si>
  <si>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</si>
  <si>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</si>
  <si>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</si>
  <si>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</si>
  <si>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</si>
  <si>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</si>
  <si>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</si>
  <si>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</si>
  <si>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</si>
  <si>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</si>
  <si>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</si>
  <si>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</si>
  <si>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</si>
  <si>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</si>
  <si>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</si>
  <si>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</si>
  <si>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</si>
  <si>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</si>
  <si>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</si>
  <si>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</si>
  <si>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</si>
  <si>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</si>
  <si>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</si>
  <si>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</si>
  <si>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</si>
  <si>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</si>
  <si>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</si>
  <si>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</si>
  <si>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</si>
  <si>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</si>
  <si>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</si>
  <si>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</si>
  <si>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</si>
  <si>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</si>
  <si>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</si>
  <si>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</si>
  <si>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</si>
  <si>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</si>
  <si>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</si>
  <si>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</si>
  <si>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</si>
  <si>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</si>
  <si>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</si>
  <si>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</si>
  <si>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</si>
  <si>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</si>
  <si>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</si>
  <si>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</si>
  <si>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</si>
  <si>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</si>
  <si>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</si>
  <si>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</si>
  <si>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</si>
  <si>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</si>
  <si>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</si>
  <si>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</si>
  <si>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</si>
  <si>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</si>
  <si>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</si>
  <si>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</si>
  <si>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</si>
  <si>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</si>
  <si>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</si>
  <si>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</si>
  <si>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</si>
  <si>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</si>
  <si>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</si>
  <si>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</si>
  <si>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</si>
  <si>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</si>
  <si>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</si>
  <si>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</si>
  <si>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</si>
  <si>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</si>
  <si>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</si>
  <si>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</si>
  <si>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</si>
  <si>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</si>
  <si>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</si>
  <si>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</si>
  <si>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</si>
  <si>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</si>
  <si>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</si>
  <si>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</si>
  <si>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</si>
  <si>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</si>
  <si>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</si>
  <si>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</si>
  <si>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</si>
  <si>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</si>
  <si>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</si>
  <si>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</si>
  <si>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</si>
  <si>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</si>
  <si>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</si>
  <si>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</si>
  <si>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</si>
  <si>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</si>
  <si>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</si>
  <si>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</si>
  <si>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</si>
  <si>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</si>
  <si>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</si>
  <si>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</si>
  <si>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</si>
  <si>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</si>
  <si>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</si>
  <si>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</si>
  <si>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</si>
  <si>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</si>
  <si>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</si>
  <si>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</si>
  <si>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</si>
  <si>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</si>
  <si>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</si>
  <si>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</si>
  <si>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</si>
  <si>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</si>
  <si>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</si>
  <si>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</si>
  <si>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</si>
  <si>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</si>
  <si>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</si>
  <si>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</si>
  <si>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</si>
  <si>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</si>
  <si>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</si>
  <si>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</si>
  <si>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</si>
  <si>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</si>
  <si>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</si>
  <si>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</si>
  <si>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</si>
  <si>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</si>
  <si>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</si>
  <si>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</si>
  <si>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</si>
  <si>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</si>
  <si>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</si>
  <si>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</si>
  <si>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</si>
  <si>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</si>
  <si>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</si>
  <si>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</si>
  <si>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</si>
  <si>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</si>
  <si>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</si>
  <si>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</si>
  <si>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</si>
  <si>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</si>
  <si>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</si>
  <si>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</si>
  <si>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</si>
  <si>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</si>
  <si>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</si>
  <si>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</si>
  <si>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</si>
  <si>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</si>
  <si>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</si>
  <si>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</si>
  <si>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</si>
  <si>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</si>
  <si>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</si>
  <si>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</si>
  <si>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</si>
  <si>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</si>
  <si>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</si>
  <si>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</si>
  <si>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</si>
  <si>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</si>
  <si>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</si>
  <si>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</si>
  <si>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</si>
  <si>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</si>
  <si>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</si>
  <si>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</si>
  <si>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</si>
  <si>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</si>
  <si>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</si>
  <si>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</si>
  <si>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</si>
  <si>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</si>
  <si>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</si>
  <si>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</si>
  <si>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</si>
  <si>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</si>
  <si>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</si>
  <si>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</si>
  <si>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</si>
  <si>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</si>
  <si>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</si>
  <si>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</si>
  <si>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</si>
  <si>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</si>
  <si>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</si>
  <si>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</si>
  <si>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</si>
  <si>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</si>
  <si>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</si>
  <si>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</si>
  <si>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</si>
  <si>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</si>
  <si>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</si>
  <si>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</si>
  <si>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</si>
  <si>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</si>
  <si>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</si>
  <si>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</si>
  <si>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</si>
  <si>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</si>
  <si>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</si>
  <si>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</si>
  <si>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</si>
  <si>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</si>
  <si>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</si>
  <si>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</si>
  <si>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</si>
  <si>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</si>
  <si>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</si>
  <si>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</si>
  <si>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</si>
  <si>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</si>
  <si>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</si>
  <si>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</si>
  <si>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</si>
  <si>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</si>
  <si>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</si>
  <si>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</si>
  <si>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</si>
  <si>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</si>
  <si>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</si>
  <si>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</si>
  <si>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</si>
  <si>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</si>
  <si>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</si>
  <si>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</si>
  <si>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</si>
  <si>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</si>
  <si>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</si>
  <si>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</si>
  <si>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</si>
  <si>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</si>
  <si>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</si>
  <si>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</si>
  <si>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</si>
  <si>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</si>
  <si>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</si>
  <si>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</si>
  <si>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</si>
  <si>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</si>
  <si>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</si>
  <si>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</si>
  <si>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</si>
  <si>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</si>
  <si>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</si>
  <si>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</si>
  <si>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</si>
  <si>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</si>
  <si>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</si>
  <si>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</si>
  <si>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</si>
  <si>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</si>
  <si>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</si>
  <si>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</si>
  <si>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</si>
  <si>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</si>
  <si>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</si>
  <si>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</si>
  <si>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</si>
  <si>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</si>
  <si>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</si>
  <si>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</si>
  <si>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</si>
  <si>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</si>
  <si>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</si>
  <si>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</si>
  <si>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</si>
  <si>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</si>
  <si>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</si>
  <si>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</si>
  <si>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</si>
  <si>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</si>
  <si>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</si>
  <si>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</si>
  <si>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</si>
  <si>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</si>
  <si>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</si>
  <si>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</si>
  <si>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</si>
  <si>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</si>
  <si>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</si>
  <si>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</si>
  <si>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</si>
  <si>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</si>
  <si>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</si>
  <si>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</si>
  <si>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</si>
  <si>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</si>
  <si>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</si>
  <si>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</si>
  <si>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</si>
  <si>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</si>
  <si>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</si>
  <si>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</si>
  <si>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</si>
  <si>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</si>
  <si>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</si>
  <si>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</si>
  <si>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</si>
  <si>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</si>
  <si>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</si>
  <si>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</si>
  <si>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</si>
  <si>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</si>
  <si>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</si>
  <si>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</si>
  <si>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</si>
  <si>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</si>
  <si>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</si>
  <si>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</si>
  <si>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</si>
  <si>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</si>
  <si>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</si>
  <si>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</si>
  <si>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</si>
  <si>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</si>
  <si>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</si>
  <si>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</si>
  <si>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</si>
  <si>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</si>
  <si>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</si>
  <si>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</si>
  <si>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</si>
  <si>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</si>
  <si>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</si>
  <si>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</si>
  <si>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</si>
  <si>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</si>
  <si>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</si>
  <si>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</si>
  <si>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</si>
  <si>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</si>
  <si>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</si>
  <si>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</si>
  <si>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</si>
  <si>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</si>
  <si>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</si>
  <si>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</si>
  <si>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</si>
  <si>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</si>
  <si>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</si>
  <si>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</si>
  <si>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</si>
  <si>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</si>
  <si>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</si>
  <si>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</si>
  <si>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</si>
  <si>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</si>
  <si>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</si>
  <si>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</si>
  <si>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</si>
  <si>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</si>
  <si>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</si>
  <si>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</si>
  <si>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</si>
  <si>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</si>
  <si>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</si>
  <si>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</si>
  <si>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</si>
  <si>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</si>
  <si>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</si>
  <si>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</si>
  <si>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</si>
  <si>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</si>
  <si>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</si>
  <si>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</si>
  <si>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</si>
  <si>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</si>
  <si>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</si>
  <si>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</si>
  <si>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</si>
  <si>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</si>
  <si>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</si>
  <si>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</si>
  <si>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</si>
  <si>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</si>
  <si>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</si>
  <si>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</si>
  <si>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</si>
  <si>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</si>
  <si>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</si>
  <si>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</si>
  <si>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</si>
  <si>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</si>
  <si>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</si>
  <si>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</si>
  <si>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</si>
  <si>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</si>
  <si>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</si>
  <si>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</si>
  <si>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</si>
  <si>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</si>
  <si>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</si>
  <si>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</si>
  <si>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</si>
  <si>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</si>
  <si>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</si>
  <si>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</si>
  <si>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</si>
  <si>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</si>
  <si>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</si>
  <si>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</si>
  <si>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</si>
  <si>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</si>
  <si>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</si>
  <si>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</si>
  <si>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</si>
  <si>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</si>
  <si>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</si>
  <si>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</si>
  <si>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</si>
  <si>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</si>
  <si>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</si>
  <si>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</si>
  <si>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</si>
  <si>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</si>
  <si>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</si>
  <si>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</si>
  <si>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</si>
  <si>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</si>
  <si>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</si>
  <si>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</si>
  <si>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</si>
  <si>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</si>
  <si>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</si>
  <si>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</si>
  <si>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</si>
  <si>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</si>
  <si>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</si>
  <si>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</si>
  <si>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</si>
  <si>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</si>
  <si>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</si>
  <si>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</si>
  <si>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</si>
  <si>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</si>
  <si>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</si>
  <si>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</si>
  <si>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</si>
  <si>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</si>
  <si>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</si>
  <si>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</si>
  <si>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</si>
  <si>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</si>
  <si>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</si>
  <si>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</si>
  <si>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</si>
  <si>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</si>
  <si>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</si>
  <si>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</si>
  <si>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</si>
  <si>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</si>
  <si>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</si>
  <si>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</si>
  <si>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</si>
  <si>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</si>
  <si>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</si>
  <si>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</si>
  <si>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</si>
  <si>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</si>
  <si>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</si>
  <si>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</si>
  <si>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</si>
  <si>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</si>
  <si>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</si>
  <si>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</si>
  <si>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</si>
  <si>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</si>
  <si>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</si>
  <si>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</si>
  <si>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</si>
  <si>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</si>
  <si>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</si>
  <si>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</si>
  <si>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</si>
  <si>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</si>
  <si>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</si>
  <si>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</si>
  <si>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</si>
  <si>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</si>
  <si>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</si>
  <si>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</si>
  <si>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</si>
  <si>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</si>
  <si>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</si>
  <si>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</si>
  <si>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</si>
  <si>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</si>
  <si>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</si>
  <si>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</si>
  <si>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</si>
  <si>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</si>
  <si>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</si>
  <si>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</si>
  <si>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</si>
  <si>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</si>
  <si>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</si>
  <si>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</si>
  <si>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</si>
  <si>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</si>
  <si>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</si>
  <si>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</si>
  <si>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</si>
  <si>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</si>
  <si>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</si>
  <si>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</si>
  <si>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</si>
  <si>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</si>
  <si>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</si>
  <si>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</si>
  <si>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</si>
  <si>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</si>
  <si>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</si>
  <si>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</si>
  <si>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</si>
  <si>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</si>
  <si>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</si>
  <si>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</si>
  <si>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</si>
  <si>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</si>
  <si>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</si>
  <si>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</si>
  <si>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</si>
  <si>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</si>
  <si>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</si>
  <si>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</si>
  <si>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</si>
  <si>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</si>
  <si>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</si>
  <si>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</si>
  <si>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</si>
  <si>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</si>
  <si>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</si>
  <si>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</si>
  <si>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</si>
  <si>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</si>
  <si>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</si>
  <si>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</si>
  <si>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</si>
  <si>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</si>
  <si>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</si>
  <si>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</si>
  <si>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</si>
  <si>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</si>
  <si>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</si>
  <si>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</si>
  <si>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</si>
  <si>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</si>
  <si>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</si>
  <si>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</si>
  <si>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</si>
  <si>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</si>
  <si>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</si>
  <si>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</si>
  <si>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</si>
  <si>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</si>
  <si>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</si>
  <si>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</si>
  <si>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</si>
  <si>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</si>
  <si>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</si>
  <si>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</si>
  <si>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</si>
  <si>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</si>
  <si>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</si>
  <si>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</si>
  <si>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</si>
  <si>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</si>
  <si>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</si>
  <si>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</si>
  <si>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</si>
  <si>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</si>
  <si>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</si>
  <si>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</si>
  <si>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</si>
  <si>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</si>
  <si>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</si>
  <si>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</si>
  <si>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</si>
  <si>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</si>
  <si>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</si>
  <si>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</si>
  <si>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</si>
  <si>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</si>
  <si>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</si>
  <si>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</si>
  <si>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</si>
  <si>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</si>
  <si>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</si>
  <si>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</si>
  <si>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</si>
  <si>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</si>
  <si>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</si>
  <si>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</si>
  <si>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</si>
  <si>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</si>
  <si>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</si>
  <si>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</si>
  <si>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</si>
  <si>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</si>
  <si>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</si>
  <si>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</si>
  <si>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</si>
  <si>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</si>
  <si>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</si>
  <si>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</si>
  <si>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</si>
  <si>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</si>
  <si>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</si>
  <si>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</si>
  <si>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</si>
  <si>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</si>
  <si>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</si>
  <si>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</si>
  <si>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</si>
  <si>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</si>
  <si>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</si>
  <si>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</si>
  <si>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</si>
  <si>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</si>
  <si>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</si>
  <si>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</si>
  <si>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</si>
  <si>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</si>
  <si>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</si>
  <si>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</si>
  <si>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</si>
  <si>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</si>
  <si>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</si>
  <si>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</si>
  <si>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</si>
  <si>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</si>
  <si>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</si>
  <si>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</si>
  <si>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</si>
  <si>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</si>
  <si>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</si>
  <si>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</si>
  <si>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</si>
  <si>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</si>
  <si>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</si>
  <si>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</si>
  <si>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</si>
  <si>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</si>
  <si>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</si>
  <si>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</si>
  <si>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</si>
  <si>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</si>
  <si>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</si>
  <si>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</si>
  <si>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</si>
  <si>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</si>
  <si>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</si>
  <si>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</si>
  <si>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</si>
  <si>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</si>
  <si>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</si>
  <si>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</si>
  <si>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</si>
  <si>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</si>
  <si>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</si>
  <si>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</si>
  <si>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</si>
  <si>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</si>
  <si>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</si>
  <si>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</si>
  <si>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</si>
  <si>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</si>
  <si>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</si>
  <si>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</si>
  <si>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</si>
  <si>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</si>
  <si>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</si>
  <si>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</si>
  <si>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</si>
  <si>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</si>
  <si>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</si>
  <si>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</si>
  <si>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</si>
  <si>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</si>
  <si>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</si>
  <si>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</si>
  <si>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</si>
  <si>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</si>
  <si>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</si>
  <si>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</si>
  <si>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</si>
  <si>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</si>
  <si>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</si>
  <si>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</si>
  <si>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</si>
  <si>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</si>
  <si>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</si>
  <si>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</si>
  <si>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</si>
  <si>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</si>
  <si>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</si>
  <si>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</si>
  <si>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</si>
  <si>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</si>
  <si>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</si>
  <si>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</si>
  <si>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</si>
  <si>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</si>
  <si>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</si>
  <si>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</si>
  <si>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</si>
  <si>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</si>
  <si>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</si>
  <si>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</si>
  <si>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</si>
  <si>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</si>
  <si>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</si>
  <si>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</si>
  <si>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</si>
  <si>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</si>
  <si>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</si>
  <si>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</si>
  <si>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</si>
  <si>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</si>
  <si>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</si>
  <si>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</si>
  <si>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</si>
  <si>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</si>
  <si>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</si>
  <si>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</si>
  <si>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</si>
  <si>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</si>
  <si>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</si>
  <si>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</si>
  <si>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</si>
  <si>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</si>
  <si>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</si>
  <si>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</si>
  <si>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</si>
  <si>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</si>
  <si>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</si>
  <si>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</si>
  <si>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</si>
  <si>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</si>
  <si>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</si>
  <si>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</si>
  <si>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</si>
  <si>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</si>
  <si>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</si>
  <si>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</si>
  <si>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</si>
  <si>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</si>
  <si>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</si>
  <si>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</si>
  <si>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</si>
  <si>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</si>
  <si>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</si>
  <si>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</si>
  <si>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</si>
  <si>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</si>
  <si>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</si>
  <si>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</si>
  <si>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</si>
  <si>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</si>
  <si>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</si>
  <si>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</si>
  <si>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</si>
  <si>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</si>
  <si>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</si>
  <si>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</si>
  <si>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</si>
  <si>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</si>
  <si>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</si>
  <si>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</si>
  <si>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</si>
  <si>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</si>
  <si>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</si>
  <si>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</si>
  <si>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</si>
  <si>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</si>
  <si>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</si>
  <si>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</si>
  <si>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</si>
  <si>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</si>
  <si>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</si>
  <si>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</si>
  <si>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</si>
  <si>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</si>
  <si>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</si>
  <si>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</si>
  <si>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</si>
  <si>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</si>
  <si>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</si>
  <si>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</si>
  <si>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</si>
  <si>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</si>
  <si>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</si>
  <si>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</si>
  <si>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</si>
  <si>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</si>
  <si>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</si>
  <si>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</si>
  <si>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</si>
  <si>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</si>
  <si>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</si>
  <si>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</si>
  <si>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</si>
  <si>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</si>
  <si>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</si>
  <si>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</si>
  <si>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</si>
  <si>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</si>
  <si>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</si>
  <si>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</si>
  <si>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</si>
  <si>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</si>
  <si>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</si>
  <si>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</si>
  <si>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</si>
  <si>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</si>
  <si>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</si>
  <si>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</si>
  <si>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</si>
  <si>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</si>
  <si>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</si>
  <si>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</si>
  <si>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</si>
  <si>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</si>
  <si>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</si>
  <si>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</si>
  <si>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</si>
  <si>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</si>
  <si>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</si>
  <si>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</si>
  <si>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</si>
  <si>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</si>
  <si>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</si>
  <si>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</si>
  <si>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</si>
  <si>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</si>
  <si>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</si>
  <si>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</si>
  <si>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</si>
  <si>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</si>
  <si>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</si>
  <si>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</si>
  <si>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</si>
  <si>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</si>
  <si>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</si>
  <si>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</si>
  <si>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</si>
  <si>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</si>
  <si>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</si>
  <si>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</si>
  <si>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</si>
  <si>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</si>
  <si>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</si>
  <si>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</si>
  <si>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</si>
  <si>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</si>
  <si>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</si>
  <si>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</si>
  <si>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</si>
  <si>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</si>
  <si>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</si>
  <si>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</si>
  <si>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</si>
  <si>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</si>
  <si>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</si>
  <si>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</si>
  <si>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</si>
  <si>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</si>
  <si>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</si>
  <si>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</si>
  <si>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</si>
  <si>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</si>
  <si>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</si>
  <si>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</si>
  <si>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</si>
  <si>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</si>
  <si>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</si>
  <si>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</si>
  <si>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</si>
  <si>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</si>
  <si>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</si>
  <si>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</si>
  <si>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</si>
  <si>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</si>
  <si>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</si>
  <si>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</si>
  <si>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</si>
  <si>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</si>
  <si>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</si>
  <si>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</si>
  <si>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</si>
  <si>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</si>
  <si>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</si>
  <si>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</si>
  <si>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</si>
  <si>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</si>
  <si>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</si>
  <si>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</si>
  <si>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</si>
  <si>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</si>
  <si>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</si>
  <si>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</si>
  <si>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</si>
  <si>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</si>
  <si>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</si>
  <si>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</si>
  <si>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</si>
  <si>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</si>
  <si>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</si>
  <si>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</si>
  <si>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</si>
  <si>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</si>
  <si>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</si>
  <si>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</si>
  <si>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</si>
  <si>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</si>
  <si>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</si>
  <si>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</si>
  <si>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</si>
  <si>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</si>
  <si>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</si>
  <si>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</si>
  <si>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</si>
  <si>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</si>
  <si>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</si>
  <si>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</si>
  <si>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</si>
  <si>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</si>
  <si>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</si>
  <si>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</si>
  <si>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</si>
  <si>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</si>
  <si>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</si>
  <si>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</si>
  <si>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</si>
  <si>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</si>
  <si>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</si>
  <si>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</si>
  <si>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</si>
  <si>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</si>
  <si>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</si>
  <si>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</si>
  <si>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</si>
  <si>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</si>
  <si>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</si>
  <si>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</si>
  <si>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</si>
  <si>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</si>
  <si>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</si>
  <si>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</si>
  <si>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</si>
  <si>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</si>
  <si>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</si>
  <si>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</si>
  <si>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</si>
  <si>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</si>
  <si>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</si>
  <si>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</si>
  <si>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</si>
  <si>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</si>
  <si>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</si>
  <si>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</si>
  <si>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</si>
  <si>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</si>
  <si>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</si>
  <si>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</si>
  <si>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</si>
  <si>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</si>
  <si>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</si>
  <si>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</si>
  <si>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</si>
  <si>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</si>
  <si>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</si>
  <si>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</si>
  <si>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</si>
  <si>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</si>
  <si>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</si>
  <si>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</si>
  <si>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</si>
  <si>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</si>
  <si>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</si>
  <si>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</si>
  <si>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</si>
  <si>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</si>
  <si>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</si>
  <si>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</si>
  <si>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</si>
  <si>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</si>
  <si>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</si>
  <si>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</si>
  <si>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</si>
  <si>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</si>
  <si>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</si>
  <si>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</si>
  <si>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</si>
  <si>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</si>
  <si>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</si>
  <si>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</si>
  <si>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</si>
  <si>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</si>
  <si>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</si>
  <si>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</si>
  <si>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</si>
  <si>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</si>
  <si>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</si>
  <si>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</si>
  <si>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</si>
  <si>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</si>
  <si>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</si>
  <si>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</si>
  <si>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</si>
  <si>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</si>
  <si>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</si>
  <si>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</si>
  <si>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</si>
  <si>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</si>
  <si>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</si>
  <si>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</si>
  <si>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</si>
  <si>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</si>
  <si>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</si>
  <si>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</si>
  <si>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</si>
  <si>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</si>
  <si>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</si>
  <si>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</si>
  <si>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</si>
  <si>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</si>
  <si>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</si>
  <si>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</si>
  <si>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</si>
  <si>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</si>
  <si>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</si>
  <si>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</si>
  <si>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</si>
  <si>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</si>
  <si>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</si>
  <si>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</si>
  <si>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</si>
  <si>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</si>
  <si>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</si>
  <si>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</si>
  <si>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</si>
  <si>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</si>
  <si>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</si>
  <si>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</si>
  <si>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</si>
  <si>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</si>
  <si>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</si>
  <si>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</si>
  <si>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</si>
  <si>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</si>
  <si>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</si>
  <si>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</si>
  <si>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</si>
  <si>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</si>
  <si>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</si>
  <si>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</si>
  <si>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</si>
  <si>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</si>
  <si>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</si>
  <si>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</si>
  <si>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</si>
  <si>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</si>
  <si>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</si>
  <si>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</si>
  <si>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</si>
  <si>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</si>
  <si>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</si>
  <si>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</si>
  <si>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</si>
  <si>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</si>
  <si>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</si>
  <si>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</si>
  <si>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</si>
  <si>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</si>
  <si>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</si>
  <si>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</si>
  <si>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</si>
  <si>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</si>
  <si>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</si>
  <si>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</si>
  <si>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</si>
  <si>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</si>
  <si>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</si>
  <si>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</si>
  <si>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</si>
  <si>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</si>
  <si>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</si>
  <si>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</si>
  <si>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</si>
  <si>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</si>
  <si>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</si>
  <si>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</si>
  <si>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</si>
  <si>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</si>
  <si>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</si>
  <si>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</si>
  <si>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</si>
  <si>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</si>
  <si>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</si>
  <si>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</si>
  <si>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</si>
  <si>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</si>
  <si>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</si>
  <si>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</si>
  <si>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</si>
  <si>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</si>
  <si>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</si>
  <si>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</si>
  <si>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</si>
  <si>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</si>
  <si>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</si>
  <si>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</si>
  <si>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</si>
  <si>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</si>
  <si>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</si>
  <si>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</si>
  <si>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</si>
  <si>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</si>
  <si>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</si>
  <si>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</si>
  <si>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</si>
  <si>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</si>
  <si>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</si>
  <si>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</si>
  <si>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</si>
  <si>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</si>
  <si>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</si>
  <si>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</si>
  <si>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</si>
  <si>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</si>
  <si>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</si>
  <si>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</si>
  <si>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</si>
  <si>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</si>
  <si>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</si>
  <si>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</si>
  <si>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</si>
  <si>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</si>
  <si>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</si>
  <si>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</si>
  <si>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</si>
  <si>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</si>
  <si>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</si>
  <si>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</si>
  <si>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</si>
  <si>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</si>
  <si>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</si>
  <si>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</si>
  <si>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</si>
  <si>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</si>
  <si>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</si>
  <si>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</si>
  <si>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</si>
  <si>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</si>
  <si>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</si>
  <si>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</si>
  <si>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</si>
  <si>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</si>
  <si>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</si>
  <si>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</si>
  <si>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</si>
  <si>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</si>
  <si>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</si>
  <si>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</si>
  <si>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</si>
  <si>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</si>
  <si>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</si>
  <si>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</si>
  <si>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</si>
  <si>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</si>
  <si>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</si>
  <si>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</si>
  <si>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</si>
  <si>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</si>
  <si>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</si>
  <si>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</si>
  <si>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</si>
  <si>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</si>
  <si>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</si>
  <si>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</si>
  <si>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</si>
  <si>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</si>
  <si>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</si>
  <si>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</si>
  <si>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</si>
  <si>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</si>
  <si>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</si>
  <si>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</si>
  <si>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</si>
  <si>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</si>
  <si>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</si>
  <si>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</si>
  <si>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</si>
  <si>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</si>
  <si>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</si>
  <si>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</si>
  <si>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</si>
  <si>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</si>
  <si>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</si>
  <si>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</si>
  <si>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</si>
  <si>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</si>
  <si>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</si>
  <si>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</si>
  <si>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</si>
  <si>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</si>
  <si>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</si>
  <si>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</si>
  <si>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</si>
  <si>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</si>
  <si>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</si>
  <si>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</si>
  <si>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</si>
  <si>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</si>
  <si>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</si>
  <si>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</si>
  <si>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</si>
  <si>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</si>
  <si>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</si>
  <si>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</si>
  <si>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</si>
  <si>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</si>
  <si>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</si>
  <si>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</si>
  <si>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</si>
  <si>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</si>
  <si>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</si>
  <si>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</si>
  <si>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</si>
  <si>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</si>
  <si>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</si>
  <si>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</si>
  <si>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</si>
  <si>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</si>
  <si>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</si>
  <si>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</si>
  <si>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</si>
  <si>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</si>
  <si>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</si>
  <si>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</si>
  <si>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</si>
  <si>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</si>
  <si>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</si>
  <si>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</si>
  <si>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</si>
  <si>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</si>
  <si>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</si>
  <si>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</si>
  <si>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</si>
  <si>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</si>
  <si>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</si>
  <si>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</si>
  <si>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</si>
  <si>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</si>
  <si>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</si>
  <si>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</si>
  <si>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</si>
  <si>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</si>
  <si>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</si>
  <si>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</si>
  <si>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</si>
  <si>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</si>
  <si>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</si>
  <si>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</si>
  <si>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</si>
  <si>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</si>
  <si>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</si>
  <si>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</si>
  <si>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</si>
  <si>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</si>
  <si>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</si>
  <si>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</si>
  <si>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</si>
  <si>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</si>
  <si>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</si>
  <si>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</si>
  <si>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</si>
  <si>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</si>
  <si>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</si>
  <si>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</si>
  <si>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</si>
  <si>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</si>
  <si>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</si>
  <si>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</si>
  <si>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</si>
  <si>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</si>
  <si>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</si>
  <si>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</si>
  <si>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</si>
  <si>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</si>
  <si>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</si>
  <si>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</si>
  <si>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</si>
  <si>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</si>
  <si>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</si>
  <si>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</si>
  <si>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</si>
  <si>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</si>
  <si>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</si>
  <si>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</si>
  <si>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</si>
  <si>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</si>
  <si>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</si>
  <si>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</si>
  <si>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</si>
  <si>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</si>
  <si>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</si>
  <si>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</si>
  <si>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</si>
  <si>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</si>
  <si>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</si>
  <si>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</si>
  <si>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</si>
  <si>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</si>
  <si>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</si>
  <si>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</si>
  <si>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</si>
  <si>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</si>
  <si>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</si>
  <si>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</si>
  <si>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</si>
  <si>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</si>
  <si>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</si>
  <si>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</si>
  <si>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</si>
  <si>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</si>
  <si>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</si>
  <si>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</si>
  <si>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</si>
  <si>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</si>
  <si>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</si>
  <si>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</si>
  <si>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</si>
  <si>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</si>
  <si>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</si>
  <si>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</si>
  <si>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</si>
  <si>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</si>
  <si>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</si>
  <si>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</si>
  <si>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</si>
  <si>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</si>
  <si>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</si>
  <si>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</si>
  <si>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</si>
  <si>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</si>
  <si>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</si>
  <si>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</si>
  <si>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</si>
  <si>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</si>
  <si>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</si>
  <si>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</si>
  <si>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</si>
  <si>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</si>
  <si>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</si>
  <si>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</si>
  <si>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</si>
  <si>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</si>
  <si>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</si>
  <si>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</si>
  <si>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</si>
  <si>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</si>
  <si>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</si>
  <si>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</si>
  <si>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</si>
  <si>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</si>
  <si>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</si>
  <si>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</si>
  <si>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</si>
  <si>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</si>
  <si>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</si>
  <si>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</si>
  <si>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</si>
  <si>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</si>
  <si>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</si>
  <si>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</si>
  <si>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</si>
  <si>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</si>
  <si>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</si>
  <si>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</si>
  <si>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</si>
  <si>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</si>
  <si>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</si>
  <si>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</si>
  <si>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</si>
  <si>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</si>
  <si>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</si>
  <si>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</si>
  <si>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</si>
  <si>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</si>
  <si>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</si>
  <si>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</si>
  <si>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</si>
  <si>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</si>
  <si>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</si>
  <si>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</si>
  <si>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</si>
  <si>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</si>
  <si>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</si>
  <si>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</si>
  <si>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</si>
  <si>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</si>
  <si>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</si>
  <si>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</si>
  <si>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</si>
  <si>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</si>
  <si>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</si>
  <si>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</si>
  <si>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</si>
  <si>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</si>
  <si>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</si>
  <si>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</si>
  <si>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</si>
  <si>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</si>
  <si>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</si>
  <si>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</si>
  <si>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</si>
  <si>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</si>
  <si>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</si>
  <si>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</si>
  <si>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</si>
  <si>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</si>
  <si>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</si>
  <si>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</si>
  <si>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</si>
  <si>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</si>
  <si>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</si>
  <si>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</si>
  <si>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</si>
  <si>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</si>
  <si>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</si>
  <si>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</si>
  <si>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</si>
  <si>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</si>
  <si>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</si>
  <si>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</si>
  <si>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</si>
  <si>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</si>
  <si>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</si>
  <si>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</si>
  <si>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</si>
  <si>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</si>
  <si>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</si>
  <si>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</si>
  <si>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</si>
  <si>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</si>
  <si>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</si>
  <si>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</si>
  <si>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</si>
  <si>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</si>
  <si>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</si>
  <si>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</si>
  <si>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</si>
  <si>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</si>
  <si>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</si>
  <si>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</si>
  <si>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</si>
  <si>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</si>
  <si>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</si>
  <si>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</si>
  <si>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</si>
  <si>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</si>
  <si>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</si>
  <si>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</si>
  <si>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</si>
  <si>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</si>
  <si>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</si>
  <si>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</si>
  <si>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</si>
  <si>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</si>
  <si>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</si>
  <si>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</si>
  <si>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</si>
  <si>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</si>
  <si>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</si>
  <si>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</si>
  <si>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</si>
  <si>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</si>
  <si>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</si>
  <si>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</si>
  <si>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</si>
  <si>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</si>
  <si>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</si>
  <si>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</si>
  <si>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</si>
  <si>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</si>
  <si>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</si>
  <si>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</si>
  <si>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</si>
  <si>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</si>
  <si>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</si>
  <si>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</si>
  <si>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</si>
  <si>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</si>
  <si>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</si>
  <si>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</si>
  <si>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</si>
  <si>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</si>
  <si>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</si>
  <si>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</si>
  <si>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</si>
  <si>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</si>
  <si>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</si>
  <si>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</si>
  <si>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</si>
  <si>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</si>
  <si>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</si>
  <si>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</si>
  <si>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</si>
  <si>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</si>
  <si>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</si>
  <si>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</si>
  <si>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</si>
  <si>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</si>
  <si>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</si>
  <si>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</si>
  <si>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</si>
  <si>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</si>
  <si>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</si>
  <si>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</si>
  <si>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</si>
  <si>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</si>
  <si>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</si>
  <si>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</si>
  <si>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</si>
  <si>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</si>
  <si>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</si>
  <si>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</si>
  <si>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</si>
  <si>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</si>
  <si>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</si>
  <si>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</si>
  <si>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</si>
  <si>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</si>
  <si>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</si>
  <si>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</si>
  <si>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</si>
  <si>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</si>
  <si>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</si>
  <si>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</si>
  <si>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</si>
  <si>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</si>
  <si>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</si>
  <si>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</si>
  <si>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</si>
  <si>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</si>
  <si>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</si>
  <si>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</si>
  <si>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</si>
  <si>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</si>
  <si>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</si>
  <si>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</si>
  <si>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</si>
  <si>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</si>
  <si>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</si>
  <si>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</si>
  <si>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</si>
  <si>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</si>
  <si>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</si>
  <si>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</si>
  <si>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</si>
  <si>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</si>
  <si>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</si>
  <si>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</si>
  <si>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</si>
  <si>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</si>
  <si>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</si>
  <si>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</si>
  <si>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</si>
  <si>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</si>
  <si>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</si>
  <si>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</si>
  <si>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</si>
  <si>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</si>
  <si>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</si>
  <si>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</si>
  <si>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</si>
  <si>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</si>
  <si>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</si>
  <si>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</si>
  <si>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</si>
  <si>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</si>
  <si>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</si>
  <si>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</si>
  <si>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</si>
  <si>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</si>
  <si>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</si>
  <si>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</si>
  <si>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</si>
  <si>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</si>
  <si>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</si>
  <si>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</si>
  <si>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</si>
  <si>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</si>
  <si>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</si>
  <si>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</si>
  <si>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</si>
  <si>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</si>
  <si>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</si>
  <si>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</si>
  <si>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</si>
  <si>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</si>
  <si>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</si>
  <si>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</si>
  <si>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</si>
  <si>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</si>
  <si>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</si>
  <si>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</si>
  <si>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</si>
  <si>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</si>
  <si>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</si>
  <si>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</si>
  <si>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</si>
  <si>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</si>
  <si>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</si>
  <si>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</si>
  <si>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</si>
  <si>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</si>
  <si>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</si>
  <si>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</si>
  <si>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</si>
  <si>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</si>
  <si>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</si>
  <si>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</si>
  <si>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</si>
  <si>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</si>
  <si>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</si>
  <si>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</si>
  <si>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</si>
  <si>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</si>
  <si>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</si>
  <si>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</si>
  <si>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</si>
  <si>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</si>
  <si>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</si>
  <si>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</si>
  <si>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</si>
  <si>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</si>
  <si>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</si>
  <si>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</si>
  <si>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</si>
  <si>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</si>
  <si>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</si>
  <si>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</si>
  <si>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</si>
  <si>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</si>
  <si>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</si>
  <si>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</si>
  <si>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</si>
  <si>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</si>
  <si>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</si>
  <si>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</si>
  <si>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</si>
  <si>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</si>
  <si>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</si>
  <si>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</si>
  <si>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</si>
  <si>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</si>
  <si>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</si>
  <si>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</si>
  <si>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</si>
  <si>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</si>
  <si>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</si>
  <si>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</si>
  <si>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</si>
  <si>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</si>
  <si>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</si>
  <si>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</si>
  <si>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</si>
  <si>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</si>
  <si>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</si>
  <si>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</si>
  <si>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</si>
  <si>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</si>
  <si>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</si>
  <si>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</si>
  <si>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</si>
  <si>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</si>
  <si>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</si>
  <si>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</si>
  <si>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</si>
  <si>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</si>
  <si>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</si>
  <si>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</si>
  <si>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</si>
  <si>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</si>
  <si>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</si>
  <si>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</si>
  <si>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</si>
  <si>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</si>
  <si>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</si>
  <si>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</si>
  <si>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</si>
  <si>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</si>
  <si>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</si>
  <si>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</si>
  <si>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</si>
  <si>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</si>
  <si>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</si>
  <si>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</si>
  <si>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</si>
  <si>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</si>
  <si>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</si>
  <si>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</si>
  <si>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</si>
  <si>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</si>
  <si>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</si>
  <si>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</si>
  <si>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</si>
  <si>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</si>
  <si>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</si>
  <si>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</si>
  <si>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</si>
  <si>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</si>
  <si>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</si>
  <si>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</si>
  <si>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</si>
  <si>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</si>
  <si>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</si>
  <si>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</si>
  <si>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</si>
  <si>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</si>
  <si>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</si>
  <si>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</si>
  <si>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</si>
  <si>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</si>
  <si>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</si>
  <si>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</si>
  <si>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</si>
  <si>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</si>
  <si>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</si>
  <si>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</si>
  <si>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</si>
  <si>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</si>
  <si>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</si>
  <si>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</si>
  <si>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</si>
  <si>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</si>
  <si>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</si>
  <si>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</si>
  <si>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</si>
  <si>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</si>
  <si>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</si>
  <si>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</si>
  <si>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</si>
  <si>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</si>
  <si>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</si>
  <si>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</si>
  <si>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</si>
  <si>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</si>
  <si>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</si>
  <si>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</si>
  <si>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</si>
  <si>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</si>
  <si>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</si>
  <si>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</si>
  <si>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</si>
  <si>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</si>
  <si>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</si>
  <si>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</si>
  <si>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</si>
  <si>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</si>
  <si>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</si>
  <si>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</si>
  <si>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</si>
  <si>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</si>
  <si>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</si>
  <si>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</si>
  <si>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</si>
  <si>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</si>
  <si>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</si>
  <si>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</si>
  <si>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</si>
  <si>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</si>
  <si>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</si>
  <si>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</si>
  <si>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</si>
  <si>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</si>
  <si>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</si>
  <si>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</si>
  <si>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</si>
  <si>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</si>
  <si>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</si>
  <si>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</si>
  <si>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</si>
  <si>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</si>
  <si>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</si>
  <si>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</si>
  <si>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</si>
  <si>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</si>
  <si>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</si>
  <si>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</si>
  <si>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</si>
  <si>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</si>
  <si>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</si>
  <si>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</si>
  <si>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</si>
  <si>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</si>
  <si>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</si>
  <si>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</si>
  <si>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</si>
  <si>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</si>
  <si>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</si>
  <si>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</si>
  <si>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</si>
  <si>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</si>
  <si>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</si>
  <si>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</si>
  <si>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</si>
  <si>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</si>
  <si>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</si>
  <si>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</si>
  <si>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</si>
  <si>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</si>
  <si>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</si>
  <si>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</si>
  <si>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</si>
  <si>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</si>
  <si>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</si>
  <si>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</si>
  <si>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</si>
  <si>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</si>
  <si>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</si>
  <si>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</si>
  <si>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</si>
  <si>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</si>
  <si>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</si>
  <si>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</si>
  <si>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</si>
  <si>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</si>
  <si>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</si>
  <si>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</si>
  <si>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</si>
  <si>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</si>
  <si>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</si>
  <si>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</si>
  <si>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</si>
  <si>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</si>
  <si>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</si>
  <si>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</si>
  <si>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</si>
  <si>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</si>
  <si>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</si>
  <si>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</si>
  <si>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</si>
  <si>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</si>
  <si>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</si>
  <si>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</si>
  <si>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</si>
  <si>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</si>
  <si>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</si>
  <si>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</si>
  <si>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</si>
  <si>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</si>
  <si>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</si>
  <si>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</si>
  <si>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</si>
  <si>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</si>
  <si>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</si>
  <si>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</si>
  <si>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</si>
  <si>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</si>
  <si>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</si>
  <si>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</si>
  <si>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</si>
  <si>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</si>
  <si>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</si>
  <si>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</si>
  <si>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</si>
  <si>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</si>
  <si>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</si>
  <si>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</si>
  <si>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</si>
  <si>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</si>
  <si>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</si>
  <si>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</si>
  <si>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</si>
  <si>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</si>
  <si>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</si>
  <si>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</si>
  <si>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</si>
  <si>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</si>
  <si>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</si>
  <si>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</si>
  <si>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</si>
  <si>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</si>
  <si>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</si>
  <si>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</si>
  <si>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</si>
  <si>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</si>
  <si>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</si>
  <si>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</si>
  <si>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</si>
  <si>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</si>
  <si>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</si>
  <si>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</si>
  <si>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</si>
  <si>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</si>
  <si>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</si>
  <si>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</si>
  <si>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</si>
  <si>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</si>
  <si>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</si>
  <si>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</si>
  <si>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</si>
  <si>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</si>
  <si>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</si>
  <si>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</si>
  <si>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</si>
  <si>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</si>
  <si>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</si>
  <si>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</si>
  <si>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</si>
  <si>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</si>
  <si>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</si>
  <si>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</si>
  <si>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</si>
  <si>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</si>
  <si>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</si>
  <si>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</si>
  <si>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</si>
  <si>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</si>
  <si>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</si>
  <si>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</si>
  <si>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</si>
  <si>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</si>
  <si>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</si>
  <si>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</si>
  <si>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</si>
  <si>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</si>
  <si>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</si>
  <si>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</si>
  <si>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</si>
  <si>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</si>
  <si>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</si>
  <si>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</si>
  <si>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</si>
  <si>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</si>
  <si>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</si>
  <si>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</si>
  <si>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</si>
  <si>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</si>
  <si>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</si>
  <si>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</si>
  <si>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</si>
  <si>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</si>
  <si>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</si>
  <si>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</si>
  <si>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</si>
  <si>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</si>
  <si>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</si>
  <si>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</si>
  <si>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</si>
  <si>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</si>
  <si>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</si>
  <si>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</si>
  <si>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</si>
  <si>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</si>
  <si>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</si>
  <si>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</si>
  <si>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</si>
  <si>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</si>
  <si>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</si>
  <si>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</si>
  <si>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</si>
  <si>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</si>
  <si>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</si>
  <si>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</si>
  <si>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</si>
  <si>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</si>
  <si>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</si>
  <si>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</si>
  <si>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</si>
  <si>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</si>
  <si>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</si>
  <si>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</si>
  <si>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</si>
  <si>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</si>
  <si>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</si>
  <si>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</si>
  <si>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</si>
  <si>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</si>
  <si>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</si>
  <si>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</si>
  <si>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</si>
  <si>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</si>
  <si>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</si>
  <si>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</si>
  <si>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</si>
  <si>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</si>
  <si>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</si>
  <si>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</si>
  <si>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</si>
  <si>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</si>
  <si>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</si>
  <si>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</si>
  <si>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</si>
  <si>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</si>
  <si>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</si>
  <si>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</si>
  <si>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</si>
  <si>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</si>
  <si>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</si>
  <si>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</si>
  <si>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</si>
  <si>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</si>
  <si>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</si>
  <si>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</si>
  <si>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</si>
  <si>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</si>
  <si>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</si>
  <si>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</si>
  <si>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</si>
  <si>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</si>
  <si>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</si>
  <si>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</si>
  <si>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</si>
  <si>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</si>
  <si>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</si>
  <si>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</si>
  <si>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</si>
  <si>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</si>
  <si>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</si>
  <si>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</si>
  <si>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</si>
  <si>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</si>
  <si>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</si>
  <si>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</si>
  <si>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</si>
  <si>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</si>
  <si>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</si>
  <si>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</si>
  <si>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</si>
  <si>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</si>
  <si>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</si>
  <si>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</si>
  <si>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</si>
  <si>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</si>
  <si>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</si>
  <si>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</si>
  <si>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</si>
  <si>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</si>
  <si>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</si>
  <si>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</si>
  <si>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</si>
  <si>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</si>
  <si>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</si>
  <si>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</si>
  <si>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</si>
  <si>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</si>
  <si>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</si>
  <si>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</si>
  <si>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</si>
  <si>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</si>
  <si>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</si>
  <si>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</si>
  <si>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</si>
  <si>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</si>
  <si>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</si>
  <si>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</si>
  <si>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</si>
  <si>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</si>
  <si>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</si>
  <si>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</si>
  <si>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</si>
  <si>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</si>
  <si>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</si>
  <si>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</si>
  <si>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</si>
  <si>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</si>
  <si>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</si>
  <si>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</si>
  <si>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</si>
  <si>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</si>
  <si>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</si>
  <si>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</si>
  <si>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</si>
  <si>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</si>
  <si>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</si>
  <si>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</si>
  <si>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</si>
  <si>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</si>
  <si>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</si>
  <si>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</si>
  <si>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</si>
  <si>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</si>
  <si>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</si>
  <si>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</si>
  <si>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</si>
  <si>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</si>
  <si>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</si>
  <si>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</si>
  <si>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</si>
  <si>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</si>
  <si>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</si>
  <si>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</si>
  <si>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</si>
  <si>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</si>
  <si>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</si>
  <si>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</si>
  <si>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</si>
  <si>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</si>
  <si>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</si>
  <si>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</si>
  <si>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</si>
  <si>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</si>
  <si>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</si>
  <si>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</si>
  <si>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</si>
  <si>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</si>
  <si>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</si>
  <si>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</si>
  <si>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</si>
  <si>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</si>
  <si>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</si>
  <si>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</si>
  <si>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</si>
  <si>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</si>
  <si>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</si>
  <si>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</si>
  <si>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</si>
  <si>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</si>
  <si>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</si>
  <si>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</si>
  <si>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</si>
  <si>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</si>
  <si>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</si>
  <si>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</si>
  <si>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</si>
  <si>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</si>
  <si>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</si>
  <si>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</si>
  <si>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</si>
  <si>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</si>
  <si>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</si>
  <si>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</si>
  <si>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</si>
  <si>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</si>
  <si>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</si>
  <si>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</si>
  <si>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</si>
  <si>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</si>
  <si>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</si>
  <si>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</si>
  <si>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</si>
  <si>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</si>
  <si>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</si>
  <si>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</si>
  <si>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</si>
  <si>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</si>
  <si>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</si>
  <si>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</si>
  <si>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</si>
  <si>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</si>
  <si>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</si>
  <si>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</si>
  <si>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</si>
  <si>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</si>
  <si>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</si>
  <si>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</si>
  <si>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</si>
  <si>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</si>
  <si>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</si>
  <si>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</si>
  <si>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CRT ELECTRONIC s.r.o.</t>
  </si>
  <si>
    <t>Manufacture of electronic assemblies</t>
  </si>
  <si>
    <t>VAT ID: SK2020427288</t>
  </si>
  <si>
    <t>Nr.1080; 029 57 Oravska Lesna - Slovakia</t>
  </si>
  <si>
    <t>Ing.Milan Oriescik</t>
  </si>
  <si>
    <t>milan.oriescik@crt.sk</t>
  </si>
  <si>
    <t xml:space="preserve"> +421911209911</t>
  </si>
  <si>
    <t>Ing.Milan Orieščšik</t>
  </si>
  <si>
    <t xml:space="preserve">Manager of quality department and Management representative of Integrated management systems - quality,  environmental and safety management systems </t>
  </si>
  <si>
    <t>Electric gold finger potion and Desiccant, Suitable for chemical reactions in the production process of electroplated gold products</t>
  </si>
  <si>
    <t>Lacquers for surface treatment of PCBs</t>
  </si>
  <si>
    <t>We have received the RMI-EMRT template from few suppliers.</t>
  </si>
  <si>
    <t>SOCIAL RESPONSIBILITY POLICY CRT ELECTRONIC s.r.o.</t>
  </si>
  <si>
    <t>Enter smelter details</t>
  </si>
  <si>
    <t>All PCB for Electric gold finger potion and Desiccant</t>
  </si>
  <si>
    <t>Printed Circuit Boards (PCB's)</t>
  </si>
  <si>
    <t>Applicable to PCB's with electroplated gold only.</t>
  </si>
  <si>
    <t>In accordance with EU legislation EU/2017/821</t>
  </si>
  <si>
    <t>https://www.crt.sk/index.php/company#company-visions-and-politics
https://www.crt.sk/index.php/company#our-certificates-and-standards</t>
  </si>
  <si>
    <t>In accordance with EU legislation EU/2017/821 and General Conditions of Purchase</t>
  </si>
  <si>
    <t>Yes, received Extended Mineral Reporting Template (EMRT). Procedure PPAP or PPF for new suppliers and new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</si>
</sst>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zvýraznenie1" xfId="688" builtinId="30" customBuiltin="1"/>
    <cellStyle name="20 % - zvýraznenie2" xfId="692" builtinId="34" customBuiltin="1"/>
    <cellStyle name="20 % - zvýraznenie3" xfId="696" builtinId="38" customBuiltin="1"/>
    <cellStyle name="20 % - zvýraznenie4" xfId="700" builtinId="42" customBuiltin="1"/>
    <cellStyle name="20 % - zvýraznenie5" xfId="704" builtinId="46" customBuiltin="1"/>
    <cellStyle name="20 % - zvýraznenie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zvýraznenie1" xfId="689" builtinId="31" customBuiltin="1"/>
    <cellStyle name="40 % - zvýraznenie2" xfId="693" builtinId="35" customBuiltin="1"/>
    <cellStyle name="40 % - zvýraznenie3" xfId="697" builtinId="39" customBuiltin="1"/>
    <cellStyle name="40 % - zvýraznenie4" xfId="701" builtinId="43" customBuiltin="1"/>
    <cellStyle name="40 % - zvýraznenie5" xfId="705" builtinId="47" customBuiltin="1"/>
    <cellStyle name="40 % - zvýraznenie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zvýraznenie1" xfId="690" builtinId="32" customBuiltin="1"/>
    <cellStyle name="60 % - zvýraznenie2" xfId="694" builtinId="36" customBuiltin="1"/>
    <cellStyle name="60 % - zvýraznenie3" xfId="698" builtinId="40" customBuiltin="1"/>
    <cellStyle name="60 % - zvýraznenie4" xfId="702" builtinId="44" customBuiltin="1"/>
    <cellStyle name="60 % - zvýraznenie5" xfId="706" builtinId="48" customBuiltin="1"/>
    <cellStyle name="60 % - zvýraznenie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Dobrá" xfId="676" builtinId="26"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Check Cell 2" xfId="33" xr:uid="{00000000-0005-0000-0000-000051000000}"/>
    <cellStyle name="Check Cell 2 2" xfId="624" xr:uid="{00000000-0005-0000-0000-000052000000}"/>
    <cellStyle name="Input 2" xfId="500" xr:uid="{00000000-0005-0000-0000-000038020000}"/>
    <cellStyle name="Input 2 2" xfId="633" xr:uid="{00000000-0005-0000-0000-000039020000}"/>
    <cellStyle name="Kontrolná bunka" xfId="683" builtinId="23" customBuiltin="1"/>
    <cellStyle name="Linked Cell 2" xfId="501" xr:uid="{00000000-0005-0000-0000-00003B020000}"/>
    <cellStyle name="Nadpis 1" xfId="672" builtinId="16" customBuiltin="1"/>
    <cellStyle name="Nadpis 2" xfId="673" builtinId="17" customBuiltin="1"/>
    <cellStyle name="Nadpis 3" xfId="674" builtinId="18" customBuiltin="1"/>
    <cellStyle name="Nadpis 4" xfId="675" builtinId="19" customBuiltin="1"/>
    <cellStyle name="Názov" xfId="671" builtinId="15" customBuiltin="1"/>
    <cellStyle name="Neutral 2" xfId="502" xr:uid="{00000000-0005-0000-0000-00003D020000}"/>
    <cellStyle name="Neutral 2 2" xfId="634" xr:uid="{00000000-0005-0000-0000-00003E020000}"/>
    <cellStyle name="Neutrálna"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álna"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Prepojená bunka" xfId="682" builtinId="24" customBuiltin="1"/>
    <cellStyle name="Spolu" xfId="686" builtinId="25"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 upozornenia" xfId="684" builtinId="11" customBuiltin="1"/>
    <cellStyle name="Title 2" xfId="589" xr:uid="{00000000-0005-0000-0000-0000BF020000}"/>
    <cellStyle name="Total 2" xfId="590" xr:uid="{00000000-0005-0000-0000-0000C1020000}"/>
    <cellStyle name="Vstup" xfId="679" builtinId="20" customBuiltin="1"/>
    <cellStyle name="Výpočet" xfId="681" builtinId="22" customBuiltin="1"/>
    <cellStyle name="Výstup" xfId="680" builtinId="21" customBuiltin="1"/>
    <cellStyle name="Vysvetľujúci text" xfId="685" builtinId="53" customBuiltin="1"/>
    <cellStyle name="Warning Text 2" xfId="591" xr:uid="{00000000-0005-0000-0000-0000C3020000}"/>
    <cellStyle name="Zlá" xfId="677" builtinId="27" customBuiltin="1"/>
    <cellStyle name="Zvýraznenie1" xfId="687" builtinId="29" customBuiltin="1"/>
    <cellStyle name="Zvýraznenie2" xfId="691" builtinId="33" customBuiltin="1"/>
    <cellStyle name="Zvýraznenie3" xfId="695" builtinId="37" customBuiltin="1"/>
    <cellStyle name="Zvýraznenie4" xfId="699" builtinId="41" customBuiltin="1"/>
    <cellStyle name="Zvýraznenie5" xfId="703" builtinId="45" customBuiltin="1"/>
    <cellStyle name="Zvýraznenie6" xfId="707" builtinId="49"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rt.sk/index.php/company" TargetMode="External"/><Relationship Id="rId2" Type="http://schemas.openxmlformats.org/officeDocument/2006/relationships/hyperlink" Target="mailto:milan.oriescik@crt.sk" TargetMode="External"/><Relationship Id="rId1" Type="http://schemas.openxmlformats.org/officeDocument/2006/relationships/hyperlink" Target="mailto:milan.oriescik@crt.s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1331175-5921-44A9-B9AD-65DEECED1A71}"/>
    </customSheetView>
    <customSheetView guid="{4BDF1A28-30D5-449D-B20E-D6C97EF9FAE1}" showAutoFilter="1">
      <selection activeCell="C1" sqref="C1:D65536"/>
      <pageMargins left="0" right="0" top="0" bottom="0" header="0" footer="0"/>
      <pageSetup orientation="portrait"/>
      <autoFilter ref="B1:C1" xr:uid="{E40BCF66-0F9C-4AFE-813D-CD51D2A25C4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E18" sqref="E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55" zoomScaleNormal="55" workbookViewId="0">
      <selection activeCell="G83" sqref="G83:J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t="s">
        <v>12828</v>
      </c>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26</v>
      </c>
      <c r="E27" s="322"/>
      <c r="F27" s="9"/>
      <c r="G27" s="323" t="s">
        <v>12829</v>
      </c>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t="s">
        <v>12828</v>
      </c>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26</v>
      </c>
      <c r="E33" s="322"/>
      <c r="F33" s="9"/>
      <c r="G33" s="323" t="s">
        <v>12829</v>
      </c>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t="s">
        <v>12836</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23</v>
      </c>
      <c r="E39" s="322"/>
      <c r="F39" s="41"/>
      <c r="G39" s="323" t="s">
        <v>12836</v>
      </c>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30</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30</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t="s">
        <v>12838</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26</v>
      </c>
      <c r="E57" s="322"/>
      <c r="F57" s="41"/>
      <c r="G57" s="323" t="s">
        <v>12838</v>
      </c>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t="s">
        <v>12830</v>
      </c>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t="s">
        <v>12830</v>
      </c>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12831</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12837</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23</v>
      </c>
      <c r="E74" s="322"/>
      <c r="F74" s="9"/>
      <c r="G74" s="323" t="s">
        <v>12838</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23</v>
      </c>
      <c r="E75" s="322"/>
      <c r="F75" s="9"/>
      <c r="G75" s="323" t="s">
        <v>12838</v>
      </c>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12838</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12838</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t="s">
        <v>12839</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t="s">
        <v>12839</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E33705F-7CD8-40BD-ABB2-70BA1AA782ED}"/>
    <hyperlink ref="D20" r:id="rId2" xr:uid="{F3C71A2B-2892-458E-BC62-BFB336AB3EE4}"/>
    <hyperlink ref="G71" r:id="rId3" location="our-certificates-and-standards" display="https://www.crt.sk/index.php/company#our-certificates-and-standards" xr:uid="{D5DFAECA-2063-4644-A729-9429B88A81F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C2" zoomScaleNormal="100" workbookViewId="0">
      <pane ySplit="3" topLeftCell="A8" activePane="bottomLeft" state="frozen"/>
      <selection activeCell="B24" sqref="B24:J24"/>
      <selection pane="bottomLeft" activeCell="A5" sqref="A5:J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119</v>
      </c>
      <c r="B5" s="150" t="s">
        <v>44</v>
      </c>
      <c r="C5" s="153" t="s">
        <v>118</v>
      </c>
      <c r="D5" s="150" t="s">
        <v>118</v>
      </c>
      <c r="E5" s="150" t="s">
        <v>72</v>
      </c>
      <c r="F5" s="150" t="s">
        <v>119</v>
      </c>
      <c r="G5" s="150" t="s">
        <v>12</v>
      </c>
      <c r="H5" s="208">
        <v>0</v>
      </c>
      <c r="I5" s="209" t="s">
        <v>114</v>
      </c>
      <c r="J5" s="209" t="s">
        <v>115</v>
      </c>
      <c r="K5" s="151"/>
      <c r="L5" s="151"/>
      <c r="M5" s="151"/>
      <c r="N5" s="151"/>
      <c r="O5" s="151"/>
      <c r="P5" s="211"/>
      <c r="Q5" s="152"/>
      <c r="R5" s="150" t="str">
        <f ca="1">IF(ISERROR($V5),"",OFFSET('Smelter Look-up'!$C$4,$V5-4,0)&amp;"")</f>
        <v>Ganzhou Tengyuan Cobalt New Material Co., Ltd.</v>
      </c>
      <c r="S5" s="156" t="str">
        <f t="shared" ref="S5:S63" ca="1" si="0">IF(B5="","",IF(ISERROR(MATCH($E5,CL,0)),"Unknown",INDIRECT("'C'!$A$"&amp;MATCH($E5,CL,0)+1)))</f>
        <v>CN</v>
      </c>
      <c r="T5" s="156" t="str">
        <f ca="1">IF(B5="","",IF(ISERROR(MATCH($J5,SorP!$B$1:$B$5661,0)),"",INDIRECT("'SorP'!$A$"&amp;MATCH($J5,SorP!$B$1:$B$5661,0))))</f>
        <v>CN-JX</v>
      </c>
      <c r="U5" s="169"/>
      <c r="V5" s="170">
        <f>IF(C5="",NA(),MATCH($B5&amp;$C5,'Smelter Look-up'!$J:$J,0))</f>
        <v>25</v>
      </c>
      <c r="X5" s="171">
        <f t="shared" ref="X5:X62" si="1">IF(AND(C5="Smelter not listed",OR(LEN(D5)=0,LEN(E5)=0)),1,0)</f>
        <v>0</v>
      </c>
      <c r="AB5" s="171" t="str">
        <f t="shared" ref="AB5:AB62" si="2">B5&amp;C5</f>
        <v>CobaltGanzhou Tengyuan Cobalt New Material Co., Ltd.</v>
      </c>
    </row>
    <row r="6" spans="1:34" s="171" customFormat="1" ht="20.25">
      <c r="A6" s="200" t="s">
        <v>300</v>
      </c>
      <c r="B6" s="150" t="s">
        <v>44</v>
      </c>
      <c r="C6" s="153" t="s">
        <v>298</v>
      </c>
      <c r="D6" s="150" t="s">
        <v>298</v>
      </c>
      <c r="E6" s="150" t="s">
        <v>299</v>
      </c>
      <c r="F6" s="150" t="s">
        <v>300</v>
      </c>
      <c r="G6" s="150" t="s">
        <v>12</v>
      </c>
      <c r="H6" s="208">
        <v>0</v>
      </c>
      <c r="I6" s="209" t="s">
        <v>301</v>
      </c>
      <c r="J6" s="209" t="s">
        <v>302</v>
      </c>
      <c r="K6" s="151"/>
      <c r="L6" s="151"/>
      <c r="M6" s="151"/>
      <c r="N6" s="151"/>
      <c r="O6" s="151"/>
      <c r="P6" s="211"/>
      <c r="Q6" s="152"/>
      <c r="R6" s="150" t="str">
        <f ca="1">IF(ISERROR($V6),"",OFFSET('Smelter Look-up'!$C$4,$V6-4,0)&amp;"")</f>
        <v>Umicore Olen</v>
      </c>
      <c r="S6" s="156" t="str">
        <f t="shared" ca="1" si="0"/>
        <v>BE</v>
      </c>
      <c r="T6" s="156" t="str">
        <f ca="1">IF(B6="","",IF(ISERROR(MATCH($J6,SorP!$B$1:$B$5661,0)),"",INDIRECT("'SorP'!$A$"&amp;MATCH($J6,SorP!$B$1:$B$5661,0))))</f>
        <v>BE-VAN</v>
      </c>
      <c r="U6" s="169"/>
      <c r="V6" s="170">
        <f>IF(C6="",NA(),MATCH($B6&amp;$C6,'Smelter Look-up'!$J:$J,0))</f>
        <v>118</v>
      </c>
      <c r="X6" s="171">
        <f t="shared" si="1"/>
        <v>0</v>
      </c>
      <c r="AB6" s="171" t="str">
        <f t="shared" si="2"/>
        <v>CobaltUmicore Olen</v>
      </c>
    </row>
    <row r="7" spans="1:34" s="171" customFormat="1" ht="25.5">
      <c r="A7" s="200"/>
      <c r="B7" s="150" t="s">
        <v>45</v>
      </c>
      <c r="C7" s="153" t="s">
        <v>330</v>
      </c>
      <c r="D7" s="150" t="s">
        <v>330</v>
      </c>
      <c r="E7" s="150" t="s">
        <v>330</v>
      </c>
      <c r="F7" s="150">
        <v>0</v>
      </c>
      <c r="G7" s="150" t="s">
        <v>12832</v>
      </c>
      <c r="H7" s="208">
        <v>0</v>
      </c>
      <c r="I7" s="209">
        <v>0</v>
      </c>
      <c r="J7" s="209">
        <v>0</v>
      </c>
      <c r="K7" s="151"/>
      <c r="L7" s="151"/>
      <c r="M7" s="151"/>
      <c r="N7" s="151"/>
      <c r="O7" s="151"/>
      <c r="P7" s="211"/>
      <c r="Q7" s="152"/>
      <c r="R7" s="150" t="str">
        <f ca="1">IF(ISERROR($V7),"",OFFSET('Smelter Look-up'!$C$4,$V7-4,0)&amp;"")</f>
        <v/>
      </c>
      <c r="S7" s="156" t="str">
        <f t="shared" ca="1" si="0"/>
        <v>Unknown</v>
      </c>
      <c r="T7" s="156" t="str">
        <f ca="1">IF(B7="","",IF(ISERROR(MATCH($J7,SorP!$B$1:$B$5661,0)),"",INDIRECT("'SorP'!$A$"&amp;MATCH($J7,SorP!$B$1:$B$5661,0))))</f>
        <v/>
      </c>
      <c r="U7" s="169"/>
      <c r="V7" s="170">
        <f>IF(C7="",NA(),MATCH($B7&amp;$C7,'Smelter Look-up'!$J:$J,0))</f>
        <v>163</v>
      </c>
      <c r="X7" s="171">
        <f t="shared" si="1"/>
        <v>0</v>
      </c>
      <c r="AB7" s="171" t="str">
        <f t="shared" si="2"/>
        <v>MicaSmelter not listed</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1"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CRT ELECTRONIC s.r.o.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Manufacture of electronic assemblies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Ing.Milan Oriescik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milan.oriescik@crt.sk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+421911209911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Ing.Milan Orieščšik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milan.oriescik@crt.sk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+421911209911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https://www.crt.sk/index.php/company#company-visions-and-politics
https://www.crt.sk/index.php/company#our-certificates-and-standards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D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1.5">
      <c r="A6" s="119"/>
      <c r="B6" s="111" t="s">
        <v>12833</v>
      </c>
      <c r="C6" s="90" t="s">
        <v>12834</v>
      </c>
      <c r="D6" s="90" t="s">
        <v>12835</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114">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70.7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94.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85.25">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16.75">
      <c r="A40" s="127" t="str">
        <f>B40&amp;C40</f>
        <v>InstructionsA42</v>
      </c>
      <c r="B40" s="127" t="s">
        <v>389</v>
      </c>
      <c r="C40" s="127" t="s">
        <v>615</v>
      </c>
      <c r="D40" s="127" t="s">
        <v>616</v>
      </c>
      <c r="E40" s="245" t="s">
        <v>617</v>
      </c>
      <c r="F40" s="291" t="s">
        <v>618</v>
      </c>
      <c r="G40" s="127" t="s">
        <v>619</v>
      </c>
      <c r="H40" s="297" t="s">
        <v>620</v>
      </c>
    </row>
    <row r="41" spans="1:8" ht="85.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14">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40.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56.7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21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56.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114">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ht="28.5">
      <c r="A76" s="127" t="str">
        <f t="shared" si="4"/>
        <v>DefinitionsB10</v>
      </c>
      <c r="B76" s="127" t="s">
        <v>783</v>
      </c>
      <c r="C76" s="127" t="s">
        <v>831</v>
      </c>
      <c r="D76" s="127" t="s">
        <v>832</v>
      </c>
      <c r="E76" s="245" t="s">
        <v>833</v>
      </c>
      <c r="F76" s="246" t="s">
        <v>834</v>
      </c>
      <c r="G76" s="127" t="s">
        <v>832</v>
      </c>
      <c r="H76" s="297" t="s">
        <v>835</v>
      </c>
    </row>
    <row r="77" spans="1:8" ht="28.5">
      <c r="A77" s="127" t="str">
        <f t="shared" si="4"/>
        <v>DefinitionsB11</v>
      </c>
      <c r="B77" s="127" t="s">
        <v>783</v>
      </c>
      <c r="C77" s="127" t="s">
        <v>836</v>
      </c>
      <c r="D77" s="251" t="s">
        <v>837</v>
      </c>
      <c r="E77" s="251" t="s">
        <v>838</v>
      </c>
      <c r="F77" s="260" t="s">
        <v>839</v>
      </c>
      <c r="G77" s="261" t="s">
        <v>840</v>
      </c>
      <c r="H77" s="297" t="s">
        <v>841</v>
      </c>
    </row>
    <row r="78" spans="1:8" ht="28.5">
      <c r="A78" s="127" t="str">
        <f t="shared" si="4"/>
        <v>DefinitionsB12</v>
      </c>
      <c r="B78" s="127" t="s">
        <v>783</v>
      </c>
      <c r="C78" s="127" t="s">
        <v>842</v>
      </c>
      <c r="D78" s="251" t="s">
        <v>843</v>
      </c>
      <c r="E78" s="251" t="s">
        <v>844</v>
      </c>
      <c r="F78" s="260" t="s">
        <v>845</v>
      </c>
      <c r="G78" s="262" t="s">
        <v>846</v>
      </c>
      <c r="H78" s="297" t="s">
        <v>847</v>
      </c>
    </row>
    <row r="79" spans="1:8" ht="28.5">
      <c r="A79" s="127" t="str">
        <f t="shared" si="4"/>
        <v>DefinitionsB13</v>
      </c>
      <c r="B79" s="127" t="s">
        <v>783</v>
      </c>
      <c r="C79" s="127" t="s">
        <v>848</v>
      </c>
      <c r="D79" s="251" t="s">
        <v>849</v>
      </c>
      <c r="E79" s="251" t="s">
        <v>850</v>
      </c>
      <c r="F79" s="259" t="s">
        <v>851</v>
      </c>
      <c r="G79" s="262" t="s">
        <v>852</v>
      </c>
      <c r="H79" s="297" t="s">
        <v>853</v>
      </c>
    </row>
    <row r="80" spans="1:8" ht="28.5">
      <c r="A80" s="127" t="str">
        <f>B80&amp;C80</f>
        <v>DefinitionsB14</v>
      </c>
      <c r="B80" s="127" t="s">
        <v>783</v>
      </c>
      <c r="C80" s="127" t="s">
        <v>854</v>
      </c>
      <c r="D80" s="127" t="s">
        <v>855</v>
      </c>
      <c r="E80" s="245" t="s">
        <v>856</v>
      </c>
      <c r="F80" s="246" t="s">
        <v>857</v>
      </c>
      <c r="G80" s="127" t="s">
        <v>858</v>
      </c>
      <c r="H80" s="297" t="s">
        <v>859</v>
      </c>
    </row>
    <row r="81" spans="1:8" ht="28.5">
      <c r="A81" s="127" t="str">
        <f t="shared" si="4"/>
        <v>DefinitionsB15</v>
      </c>
      <c r="B81" s="127" t="s">
        <v>783</v>
      </c>
      <c r="C81" s="127" t="s">
        <v>860</v>
      </c>
      <c r="D81" s="127" t="s">
        <v>861</v>
      </c>
      <c r="E81" s="245" t="s">
        <v>862</v>
      </c>
      <c r="F81" s="246" t="s">
        <v>863</v>
      </c>
      <c r="G81" s="127" t="s">
        <v>864</v>
      </c>
      <c r="H81" s="297" t="s">
        <v>865</v>
      </c>
    </row>
    <row r="82" spans="1:8" ht="28.5">
      <c r="A82" s="127" t="str">
        <f>B82&amp;C82</f>
        <v>DefinitionsB16</v>
      </c>
      <c r="B82" s="127" t="s">
        <v>783</v>
      </c>
      <c r="C82" s="127" t="s">
        <v>866</v>
      </c>
      <c r="D82" s="127" t="s">
        <v>867</v>
      </c>
      <c r="E82" s="245" t="s">
        <v>868</v>
      </c>
      <c r="F82" s="246" t="s">
        <v>867</v>
      </c>
      <c r="G82" s="127" t="s">
        <v>867</v>
      </c>
      <c r="H82" s="297" t="s">
        <v>867</v>
      </c>
    </row>
    <row r="83" spans="1:8" ht="28.5">
      <c r="A83" s="127" t="str">
        <f>B83&amp;C83</f>
        <v>DefinitionsB17</v>
      </c>
      <c r="B83" s="127" t="s">
        <v>783</v>
      </c>
      <c r="C83" s="127" t="s">
        <v>869</v>
      </c>
      <c r="D83" s="127" t="s">
        <v>870</v>
      </c>
      <c r="E83" s="245" t="s">
        <v>871</v>
      </c>
      <c r="F83" s="246" t="s">
        <v>872</v>
      </c>
      <c r="G83" s="127" t="s">
        <v>873</v>
      </c>
      <c r="H83" s="297" t="s">
        <v>874</v>
      </c>
    </row>
    <row r="84" spans="1:8" ht="28.5">
      <c r="A84" s="127" t="str">
        <f>B84&amp;C84</f>
        <v>DefinitionsB18</v>
      </c>
      <c r="B84" s="127" t="s">
        <v>783</v>
      </c>
      <c r="C84" s="127" t="s">
        <v>875</v>
      </c>
      <c r="D84" s="127" t="s">
        <v>876</v>
      </c>
      <c r="E84" s="245" t="s">
        <v>877</v>
      </c>
      <c r="F84" s="246" t="s">
        <v>878</v>
      </c>
      <c r="G84" s="127" t="s">
        <v>879</v>
      </c>
      <c r="H84" s="297" t="s">
        <v>880</v>
      </c>
    </row>
    <row r="85" spans="1:8" ht="28.5">
      <c r="A85" s="127" t="str">
        <f>B85&amp;C85</f>
        <v>DefinitionsB19</v>
      </c>
      <c r="B85" s="127" t="s">
        <v>783</v>
      </c>
      <c r="C85" s="127" t="s">
        <v>881</v>
      </c>
      <c r="D85" s="127" t="s">
        <v>882</v>
      </c>
      <c r="E85" s="245" t="s">
        <v>883</v>
      </c>
      <c r="F85" s="246" t="s">
        <v>884</v>
      </c>
      <c r="G85" s="127" t="s">
        <v>885</v>
      </c>
      <c r="H85" s="297" t="s">
        <v>886</v>
      </c>
    </row>
    <row r="86" spans="1:8" ht="28.5">
      <c r="A86" s="127" t="str">
        <f t="shared" si="4"/>
        <v>DefinitionsB20</v>
      </c>
      <c r="B86" s="127" t="s">
        <v>783</v>
      </c>
      <c r="C86" s="127" t="s">
        <v>887</v>
      </c>
      <c r="D86" s="127" t="s">
        <v>888</v>
      </c>
      <c r="E86" s="245" t="s">
        <v>889</v>
      </c>
      <c r="F86" s="246" t="s">
        <v>890</v>
      </c>
      <c r="G86" s="127" t="s">
        <v>891</v>
      </c>
      <c r="H86" s="297" t="s">
        <v>892</v>
      </c>
    </row>
    <row r="87" spans="1:8" ht="28.5">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85.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56.75">
      <c r="A93" s="127" t="str">
        <f t="shared" si="4"/>
        <v>DefinitionsC7</v>
      </c>
      <c r="B93" s="127" t="s">
        <v>783</v>
      </c>
      <c r="C93" s="127" t="s">
        <v>929</v>
      </c>
      <c r="D93" s="127" t="s">
        <v>930</v>
      </c>
      <c r="E93" s="245" t="s">
        <v>931</v>
      </c>
      <c r="F93" s="246" t="s">
        <v>932</v>
      </c>
      <c r="G93" s="127" t="s">
        <v>933</v>
      </c>
      <c r="H93" s="297" t="s">
        <v>934</v>
      </c>
    </row>
    <row r="94" spans="1:8" ht="114">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213.7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99.5">
      <c r="A101" s="127" t="str">
        <f t="shared" si="4"/>
        <v>DefinitionsC15</v>
      </c>
      <c r="B101" s="127" t="s">
        <v>783</v>
      </c>
      <c r="C101" s="127" t="s">
        <v>977</v>
      </c>
      <c r="D101" s="127" t="s">
        <v>978</v>
      </c>
      <c r="E101" s="249" t="s">
        <v>979</v>
      </c>
      <c r="F101" s="246" t="s">
        <v>980</v>
      </c>
      <c r="G101" s="247" t="s">
        <v>981</v>
      </c>
      <c r="H101" s="297" t="s">
        <v>982</v>
      </c>
    </row>
    <row r="102" spans="1:8" ht="85.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70.75">
      <c r="A104" s="127" t="str">
        <f>B104&amp;C104</f>
        <v>DefinitionsC18</v>
      </c>
      <c r="B104" s="127" t="s">
        <v>783</v>
      </c>
      <c r="C104" s="127" t="s">
        <v>995</v>
      </c>
      <c r="D104" s="127" t="s">
        <v>996</v>
      </c>
      <c r="E104" s="245" t="s">
        <v>997</v>
      </c>
      <c r="F104" s="246" t="s">
        <v>998</v>
      </c>
      <c r="G104" s="127" t="s">
        <v>999</v>
      </c>
      <c r="H104" s="297" t="s">
        <v>1000</v>
      </c>
    </row>
    <row r="105" spans="1:8" ht="228">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7">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E3CD984-F491-4B26-9ABA-07E8BEB66ACF}"/>
    </customSheetView>
    <customSheetView guid="{4BDF1A28-30D5-449D-B20E-D6C97EF9FAE1}" showAutoFilter="1">
      <selection activeCell="C174" sqref="C174"/>
      <pageMargins left="0" right="0" top="0" bottom="0" header="0" footer="0"/>
      <pageSetup paperSize="9" orientation="portrait"/>
      <autoFilter ref="B1:N1" xr:uid="{2DA37A7C-F050-4061-B500-FB6B7DEDD03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Declaration!Názvy_tlače</vt:lpstr>
      <vt:lpstr>'Product List'!Názvy_tlače</vt:lpstr>
      <vt:lpstr>'Smelter List'!Názvy_tlače</vt:lpstr>
      <vt:lpstr>Declaration!Oblasť_tlače</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Orieščik Milan</cp:lastModifiedBy>
  <cp:revision/>
  <dcterms:created xsi:type="dcterms:W3CDTF">2010-06-21T21:00:23Z</dcterms:created>
  <dcterms:modified xsi:type="dcterms:W3CDTF">2023-05-23T15:21:37Z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